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ЭтаКнига" defaultThemeVersion="124226"/>
  <bookViews>
    <workbookView xWindow="240" yWindow="105" windowWidth="14805" windowHeight="8010"/>
  </bookViews>
  <sheets>
    <sheet name="4.3.1." sheetId="1" r:id="rId1"/>
  </sheets>
  <externalReferences>
    <externalReference r:id="rId2"/>
  </externalReferences>
  <definedNames>
    <definedName name="anscount" hidden="1">1</definedName>
    <definedName name="buhg_flag">[1]Титульный!$F$36</definedName>
    <definedName name="CHECK_LINK_RANGE_1">"Калькуляция!$I$11:$I$132"</definedName>
    <definedName name="checkCell_List01">#REF!</definedName>
    <definedName name="data_type">[1]TEHSHEET!$M$2:$M$3</definedName>
    <definedName name="dateBuhg">[1]Титульный!$F$37</definedName>
    <definedName name="DESCRIPTION_TERRITORY">[1]REESTR_DS!$B$2:$B$3</definedName>
    <definedName name="et_hor_List01_2">#REF!</definedName>
    <definedName name="et_hor_List01_3">#REF!</definedName>
    <definedName name="et_hor_List01_4">#REF!</definedName>
    <definedName name="et_hor_List01_5">#REF!</definedName>
    <definedName name="et_hor_List01_6">#REF!</definedName>
    <definedName name="et_hor_List01_7">#REF!</definedName>
    <definedName name="et_ver_List01_1">#REF!</definedName>
    <definedName name="f_year">[1]Титульный!$F$20</definedName>
    <definedName name="form_up_date">[1]Титульный!$F$14</definedName>
    <definedName name="kind_of_forms">[1]TEHSHEET!$S$2:$S$7</definedName>
    <definedName name="kind_of_fuels">[1]TEHSHEET!$AB$2:$AB$29</definedName>
    <definedName name="kind_of_nameforms">[1]TEHSHEET!$T$2:$T$7</definedName>
    <definedName name="kind_of_purchase_method">[1]TEHSHEET!$P$2:$P$4</definedName>
    <definedName name="List_01_prov">#REF!</definedName>
    <definedName name="List01_2_reserve">#REF!</definedName>
    <definedName name="List01_3_reserve">#REF!</definedName>
    <definedName name="List01_4_reserve">#REF!</definedName>
    <definedName name="List01_5_reserve">#REF!</definedName>
    <definedName name="List01_6_reserve">#REF!</definedName>
    <definedName name="List01_7_reserve">#REF!</definedName>
    <definedName name="List01_CheckC">#REF!</definedName>
    <definedName name="List01_costs_OPS">#REF!</definedName>
    <definedName name="List01_costs_OPS_22">#REF!</definedName>
    <definedName name="List01_costs_PH">#REF!</definedName>
    <definedName name="List01_costs_PH_22">#REF!</definedName>
    <definedName name="List01_flag_index_1">#REF!</definedName>
    <definedName name="List01_flag_index_2">#REF!</definedName>
    <definedName name="List01_GroundMaterials_1">#REF!</definedName>
    <definedName name="List01_Name">#REF!</definedName>
    <definedName name="List01_Num">#REF!</definedName>
    <definedName name="List01_NumberColumns">#REF!</definedName>
    <definedName name="List01_p1">#REF!</definedName>
    <definedName name="List01_p1_minus_p3">#REF!,#REF!</definedName>
    <definedName name="List01_p11">#REF!</definedName>
    <definedName name="List01_p12">#REF!</definedName>
    <definedName name="List01_p16">#REF!</definedName>
    <definedName name="List01_p16_data">#REF!</definedName>
    <definedName name="List01_p19_20">#REF!</definedName>
    <definedName name="List01_p2_14">#REF!</definedName>
    <definedName name="List01_p3">#REF!</definedName>
    <definedName name="List01_p3_10_check">#REF!</definedName>
    <definedName name="List01_p3_11_check">#REF!</definedName>
    <definedName name="List01_p4">#REF!</definedName>
    <definedName name="List01_p9">#REF!</definedName>
    <definedName name="List01_purchTE">#REF!</definedName>
    <definedName name="List01_revenue_from_activity_80_flag">#REF!</definedName>
    <definedName name="List06_flag_year">'[1]Форма 4.5'!$BB$20:$BB$27</definedName>
    <definedName name="note_ter">[1]Дифференциация!$I$21:$I$25</definedName>
    <definedName name="obj_List01_22">#REF!</definedName>
    <definedName name="org">[1]Титульный!$F$26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List01_2">#REF!</definedName>
    <definedName name="pDel_List01_3">#REF!</definedName>
    <definedName name="pDel_List01_4">#REF!</definedName>
    <definedName name="pDel_List01_7">#REF!</definedName>
    <definedName name="pIns_List01_1">#REF!</definedName>
    <definedName name="pIns_List01_2">#REF!</definedName>
    <definedName name="pIns_List01_3">#REF!</definedName>
    <definedName name="pIns_List01_4">#REF!</definedName>
    <definedName name="pIns_List01_5">#REF!</definedName>
    <definedName name="pIns_List01_6">#REF!</definedName>
    <definedName name="pIns_List01_7">#REF!</definedName>
    <definedName name="PROT_22">P3_PROT_22,P4_PROT_22,P5_PROT_22</definedName>
    <definedName name="region_name">[1]Титульный!$F$7</definedName>
    <definedName name="SAPBEXrevision" hidden="1">1</definedName>
    <definedName name="SAPBEXsysID" hidden="1">"BW2"</definedName>
    <definedName name="SAPBEXwbID" hidden="1">"479GSPMTNK9HM4ZSIVE5K2SH6"</definedName>
    <definedName name="source_of_funding">[1]TEHSHEET!$O$2:$O$13</definedName>
    <definedName name="version">[1]Инструкция!$B$3</definedName>
    <definedName name="year_list">[1]TEHSHEET!$C$2:$C$5</definedName>
  </definedNames>
  <calcPr calcId="152511"/>
</workbook>
</file>

<file path=xl/calcChain.xml><?xml version="1.0" encoding="utf-8"?>
<calcChain xmlns="http://schemas.openxmlformats.org/spreadsheetml/2006/main">
  <c r="G968" i="1" l="1"/>
  <c r="G967" i="1"/>
  <c r="G324" i="1"/>
  <c r="G323" i="1"/>
  <c r="G314" i="1"/>
  <c r="G85" i="1"/>
  <c r="G78" i="1" s="1"/>
  <c r="G60" i="1"/>
  <c r="D55" i="1"/>
  <c r="D54" i="1"/>
  <c r="D53" i="1"/>
  <c r="D52" i="1"/>
  <c r="G51" i="1"/>
  <c r="D50" i="1"/>
  <c r="D49" i="1"/>
  <c r="D48" i="1"/>
  <c r="D47" i="1"/>
  <c r="D46" i="1"/>
  <c r="G45" i="1"/>
  <c r="D44" i="1"/>
  <c r="D43" i="1"/>
  <c r="D42" i="1"/>
  <c r="D41" i="1"/>
  <c r="D40" i="1"/>
  <c r="G39" i="1"/>
  <c r="D38" i="1"/>
  <c r="G32" i="1"/>
  <c r="G30" i="1" s="1"/>
  <c r="G28" i="1"/>
  <c r="G27" i="1"/>
  <c r="D11" i="1"/>
  <c r="D10" i="1"/>
  <c r="D9" i="1"/>
  <c r="D8" i="1"/>
  <c r="G7" i="1"/>
  <c r="D6" i="1"/>
  <c r="K77" i="1"/>
  <c r="K75" i="1"/>
  <c r="G87" i="1" l="1"/>
  <c r="G978" i="1" s="1"/>
</calcChain>
</file>

<file path=xl/sharedStrings.xml><?xml version="1.0" encoding="utf-8"?>
<sst xmlns="http://schemas.openxmlformats.org/spreadsheetml/2006/main" count="4584" uniqueCount="1484">
  <si>
    <t>тыс. руб.</t>
  </si>
  <si>
    <t>Указываются прочие расходы, которые подлежат отнесению на регулируемые виды деятельности в соответствии с законодательством в сфере теплоснабжения.</t>
  </si>
  <si>
    <t>кг у. т./Гкал</t>
  </si>
  <si>
    <t>Указывается норматив удельного расхода условного топлива при производстве тепловой энергии источниками тепловой энергии для отдельного источника тепловой энергии.</t>
  </si>
  <si>
    <t>vt</t>
  </si>
  <si>
    <t>х</t>
  </si>
  <si>
    <t>В колонке «Наименование параметра» указывается вид приобретаемого топлива.
Если приобретается несколько видов топлива, то информация по каждому из них указывается отдельно.</t>
  </si>
  <si>
    <t>общая стоимость</t>
  </si>
  <si>
    <t>объем</t>
  </si>
  <si>
    <t>В колонке «Единица измерения» указываются единицы измерения объема приобретаемого топлива.
В колонке «Информация» указывается величина объема приобретаемого топлива.</t>
  </si>
  <si>
    <t>стоимость за единицу объема</t>
  </si>
  <si>
    <t>стоимость доставки</t>
  </si>
  <si>
    <t>способ приобретения</t>
  </si>
  <si>
    <t>кг усл. топл./Гкал</t>
  </si>
  <si>
    <t>Указывается плановый удельный расход условного топлива при производстве тепловой энергии источниками тепловой энергии для отдельного источника тепловой энергии.</t>
  </si>
  <si>
    <t>Указывается фактический удельный расход условного топлива при производстве тепловой энергии источниками тепловой энергии для отдельного источника тепловой энергии.</t>
  </si>
  <si>
    <t>Гкал/ч</t>
  </si>
  <si>
    <t>Указывается установленная тепловая мощность для источника тепловой энергии.</t>
  </si>
  <si>
    <t>Параметры формы</t>
  </si>
  <si>
    <t>Описание параметров формы</t>
  </si>
  <si>
    <t>№ п/п</t>
  </si>
  <si>
    <t>Наименование параметра</t>
  </si>
  <si>
    <t>Единица измерения</t>
  </si>
  <si>
    <t>Информация</t>
  </si>
  <si>
    <t>1</t>
  </si>
  <si>
    <t>2</t>
  </si>
  <si>
    <t>3</t>
  </si>
  <si>
    <t>Дата сдачи годового бухгалтерского баланса в налоговые органы</t>
  </si>
  <si>
    <t>Указывается календарная дата сдачи бухгалтерского баланса в налоговые органы в случае, если организация сдает бухгалтерский баланс в налоговые органы по виду регулируемой деятельности, в отношении которого размещаются данные. Дата указывается в виде «ДД.ММ.ГГГГ».</t>
  </si>
  <si>
    <t>Выручка от регулируемой деятельности по виду деятельности</t>
  </si>
  <si>
    <t>Указывается выручка от регулируемой деятельности по виду деятельности в сфере теплоснабжения.</t>
  </si>
  <si>
    <t>Себестоимость производимых товаров (оказываемых услуг) по регулируемому виду деятельности, включая:</t>
  </si>
  <si>
    <t>Указывается суммарная себестоимость производимых товаров.</t>
  </si>
  <si>
    <t>3.1</t>
  </si>
  <si>
    <t>расходы на покупаемую тепловую энергию (мощность), теплоноситель</t>
  </si>
  <si>
    <t>3.2</t>
  </si>
  <si>
    <t>расходы на топливо</t>
  </si>
  <si>
    <t>Указываются суммарные расходы на приобретение топлива всех видов.</t>
  </si>
  <si>
    <t>3.2.0</t>
  </si>
  <si>
    <t>3.2.1</t>
  </si>
  <si>
    <t>О</t>
  </si>
  <si>
    <t>газ природный по регулируемой цене</t>
  </si>
  <si>
    <t/>
  </si>
  <si>
    <t>тыс м3</t>
  </si>
  <si>
    <t>Прямые договора без торгов</t>
  </si>
  <si>
    <t>3.2.2</t>
  </si>
  <si>
    <t>дизельное топливо</t>
  </si>
  <si>
    <t>тонны</t>
  </si>
  <si>
    <t>3.2.3</t>
  </si>
  <si>
    <t>уголь каменный</t>
  </si>
  <si>
    <t>Торги/аукционы</t>
  </si>
  <si>
    <t>Добавить вид топлива</t>
  </si>
  <si>
    <t>3.3</t>
  </si>
  <si>
    <t>Расходы на покупаемую электрическую энергию (мощность), используемую в технологическом процессе</t>
  </si>
  <si>
    <t>3.3.1</t>
  </si>
  <si>
    <t>Средневзвешенная стоимость 1 кВт.ч (с учетом мощности)</t>
  </si>
  <si>
    <t>руб.</t>
  </si>
  <si>
    <t>3.3.2</t>
  </si>
  <si>
    <t>Объем приобретенной электрической энергии</t>
  </si>
  <si>
    <t>тыс. кВт·ч</t>
  </si>
  <si>
    <t>3.4</t>
  </si>
  <si>
    <t>Расходы на приобретение холодной воды, используемой в технологическом процессе</t>
  </si>
  <si>
    <t>3.5</t>
  </si>
  <si>
    <t>Расходы на хим. реагенты, используемые в технологическом процессе</t>
  </si>
  <si>
    <t>3.6</t>
  </si>
  <si>
    <t>Расходы на оплату труда основного производственного персонала</t>
  </si>
  <si>
    <t>3.7</t>
  </si>
  <si>
    <t>Отчисления на социальные нужды основного производственного персонала</t>
  </si>
  <si>
    <t>3.8</t>
  </si>
  <si>
    <t>Расходы на оплату труда административно-управленческого персонала</t>
  </si>
  <si>
    <t>3.9</t>
  </si>
  <si>
    <t>Отчисления на социальные нужды административно-управленческого персонала</t>
  </si>
  <si>
    <t>3.10</t>
  </si>
  <si>
    <t>Расходы на амортизацию основных производственных средств</t>
  </si>
  <si>
    <t>3.11</t>
  </si>
  <si>
    <t>Расходы на аренду имущества, используемого для осуществления регулируемого вида деятельности</t>
  </si>
  <si>
    <t>3.12</t>
  </si>
  <si>
    <t>Общепроизводственные расходы, в том числе:</t>
  </si>
  <si>
    <t>Указывается общая сумма общепроизводственных расходов.</t>
  </si>
  <si>
    <t>3.12.1</t>
  </si>
  <si>
    <t>Расходы на текущий ремонт</t>
  </si>
  <si>
    <t>Указываются расходы на текущий ремонт, отнесенные к общепроизводственным расходам.</t>
  </si>
  <si>
    <t>3.12.2</t>
  </si>
  <si>
    <t>Расходы на капитальный ремонт</t>
  </si>
  <si>
    <t>Указываются расходы на капитальный ремонт, отнесенные к общепроизводственным расходам.</t>
  </si>
  <si>
    <t>3.13</t>
  </si>
  <si>
    <t>Общехозяйственные расходы, в том числе:</t>
  </si>
  <si>
    <t>Указывается общая сумма общехозяйственных расходов.</t>
  </si>
  <si>
    <t>3.13.1</t>
  </si>
  <si>
    <t>Указываются расходы на текущий ремонт, отнесенные к общехозяйственным расходам.</t>
  </si>
  <si>
    <t>3.13.2</t>
  </si>
  <si>
    <t>Указываются расходы на капитальный ремонт, отнесенные к общехозяйственным расходам.</t>
  </si>
  <si>
    <t>3.14</t>
  </si>
  <si>
    <t>Расходы на капитальный и текущий ремонт основных производственных средств</t>
  </si>
  <si>
    <t>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</t>
  </si>
  <si>
    <t>отсутствует</t>
  </si>
  <si>
    <t>3.15</t>
  </si>
  <si>
    <t>Прочие расходы, которые подлежат отнесению на регулируемые виды деятельности, в том числе:</t>
  </si>
  <si>
    <t>Указывается общая сумма прочих расходов, которые подлежат отнесению на регулируемые виды деятельности в соответствии с законодательством в сфере теплоснабжения.</t>
  </si>
  <si>
    <t>3.15.0</t>
  </si>
  <si>
    <t>3.15.1</t>
  </si>
  <si>
    <t>расходы на оплату работ и услуг производственного характера, выполняемых по договорам со сторонними организациями</t>
  </si>
  <si>
    <t>3.15.2</t>
  </si>
  <si>
    <t>расходы на оплату иных работ и услуг, выполняемых по договорам с организациями</t>
  </si>
  <si>
    <t>3.15.3</t>
  </si>
  <si>
    <t>расходы на служебные командировки</t>
  </si>
  <si>
    <t>3.15.4</t>
  </si>
  <si>
    <t>расходы на обучение персонала</t>
  </si>
  <si>
    <t>3.15.5</t>
  </si>
  <si>
    <t>Расходы на оплату услуг, оказываемых организациями, осуществляющими регулируемые виды деятельности</t>
  </si>
  <si>
    <t>3.15.6</t>
  </si>
  <si>
    <t>Расходы на уплату налогов, сборов и других обязательных платежей</t>
  </si>
  <si>
    <t>Добавить прочие расходы</t>
  </si>
  <si>
    <t>4</t>
  </si>
  <si>
    <t>Валовая прибыль (убытки) от реализации товаров и оказания услуг по регулируемому виду деятельности</t>
  </si>
  <si>
    <t>5</t>
  </si>
  <si>
    <t>Чистая прибыль, полученная от регулируемого вида деятельности, в том числе:</t>
  </si>
  <si>
    <t>Указывается общая сумма чистой прибыли, полученной от регулируемого вида деятельности.</t>
  </si>
  <si>
    <t>5.1</t>
  </si>
  <si>
    <t>Размер расходования чистой прибыли на финансирование мероприятий, предусмотренных инвестиционной программой регулируемой организации</t>
  </si>
  <si>
    <t>6</t>
  </si>
  <si>
    <t>Изменение стоимости основных фондов, в том числе:</t>
  </si>
  <si>
    <t>Указывается общее изменение стоимости основных фондов.</t>
  </si>
  <si>
    <t>6.1</t>
  </si>
  <si>
    <t>Изменение стоимости основных фондов за счет их ввода в эксплуатацию (вывода из эксплуатации)</t>
  </si>
  <si>
    <t>Указываются общее изменение стоимости основных фондов за счет их ввода в эксплуатацию и вывода из эксплуатации.</t>
  </si>
  <si>
    <t>6.1.1</t>
  </si>
  <si>
    <t>Изменение стоимости основных фондов за счет их ввода в эксплуатацию</t>
  </si>
  <si>
    <t>Указываются изменение стоимости основных фондов за счет их ввода в эксплуатацию.</t>
  </si>
  <si>
    <t>6.1.2</t>
  </si>
  <si>
    <t>Изменение стоимости основных фондов за счет их вывода в эксплуатацию</t>
  </si>
  <si>
    <t>Указываются изменение стоимости основных фондов за счет их вывода из эксплуатации.</t>
  </si>
  <si>
    <t>6.2</t>
  </si>
  <si>
    <t>Изменение стоимости основных фондов за счет их переоценки</t>
  </si>
  <si>
    <t>7</t>
  </si>
  <si>
    <t>Годовая бухгалтерская отчетность, включая бухгалтерский баланс и приложения к нему</t>
  </si>
  <si>
    <t>x</t>
  </si>
  <si>
    <t>https://portal.eias.ru/Portal/DownloadPage.aspx?type=12&amp;guid=31063355-75fc-4aa1-a833-ada021973df1</t>
  </si>
  <si>
    <t>Указывается ссылка на документ, предварительно загруженный в хранилище файлов ФГИС ЕИАС.
Регулируемыми организациями информация раскрывается в случае, если выручка от регулируемых видов деятельности превышает 80 процентов совокупной выручки за отчетный год.</t>
  </si>
  <si>
    <t>8</t>
  </si>
  <si>
    <t>Установленная тепловая мощность объектов основных фондов, используемых для теплоснабжения, в том числе по каждому источнику тепловой энергии</t>
  </si>
  <si>
    <t>Указывается суммарная установленная тепловая мощность объектов основных фондов, используемых для осуществления теплоснабжения.
Регулируемыми организациями указывается информация по объектам, используемым для осуществления регулируемых видов деятельности.</t>
  </si>
  <si>
    <t>8.0</t>
  </si>
  <si>
    <t>8.1</t>
  </si>
  <si>
    <t xml:space="preserve"> "ул. Пацаева,5/6"</t>
  </si>
  <si>
    <t>8.2</t>
  </si>
  <si>
    <t>"ул. Комарова,38а"</t>
  </si>
  <si>
    <t>8.3</t>
  </si>
  <si>
    <t>"ул. Евдокимова, 35л</t>
  </si>
  <si>
    <t>8.4</t>
  </si>
  <si>
    <t xml:space="preserve"> "ул.Фурмановская, 82"</t>
  </si>
  <si>
    <t>8.5</t>
  </si>
  <si>
    <t xml:space="preserve"> "ул. Погодина 20/4"</t>
  </si>
  <si>
    <t>8.6</t>
  </si>
  <si>
    <t>"пер. Закарпатский, 2"</t>
  </si>
  <si>
    <t>8.7</t>
  </si>
  <si>
    <t xml:space="preserve"> "пр. М.Нагибина, 36/1"</t>
  </si>
  <si>
    <t>8.8</t>
  </si>
  <si>
    <t>"пр. Нагибина, 57"</t>
  </si>
  <si>
    <t>8.9</t>
  </si>
  <si>
    <t>"ул. Ленина, 210"</t>
  </si>
  <si>
    <t>8.10</t>
  </si>
  <si>
    <t>"ул. Ленина, 213а"</t>
  </si>
  <si>
    <t>8.11</t>
  </si>
  <si>
    <t xml:space="preserve"> "ул. Ленина, 132"</t>
  </si>
  <si>
    <t>8.12</t>
  </si>
  <si>
    <t>"ул. Ленина, 142"</t>
  </si>
  <si>
    <t>8.13</t>
  </si>
  <si>
    <t xml:space="preserve"> "ул. Ленина, 229/3"</t>
  </si>
  <si>
    <t>8.14</t>
  </si>
  <si>
    <t xml:space="preserve"> "ул. Ленина, 104"</t>
  </si>
  <si>
    <t>8.15</t>
  </si>
  <si>
    <t xml:space="preserve"> "ул. Ленина, 217"</t>
  </si>
  <si>
    <t>8.16</t>
  </si>
  <si>
    <t xml:space="preserve"> "ул. Ленина, 175"</t>
  </si>
  <si>
    <t>8.17</t>
  </si>
  <si>
    <t>"ул. Ленина, 211"</t>
  </si>
  <si>
    <t>8.18</t>
  </si>
  <si>
    <t xml:space="preserve"> "ул. Дранко, 108А"</t>
  </si>
  <si>
    <t>8.19</t>
  </si>
  <si>
    <t xml:space="preserve"> "ул. Немировича-Данченко 76а"</t>
  </si>
  <si>
    <t>8.20</t>
  </si>
  <si>
    <t xml:space="preserve"> "ул. Шеболдаева, 4д"</t>
  </si>
  <si>
    <t>8.21</t>
  </si>
  <si>
    <t xml:space="preserve"> "ул. Тоннельная 13"</t>
  </si>
  <si>
    <t>8.22</t>
  </si>
  <si>
    <t>"пер. Соборный,94б"</t>
  </si>
  <si>
    <t>8.23</t>
  </si>
  <si>
    <t>"ул. Самаркандская,70/1"</t>
  </si>
  <si>
    <t>8.24</t>
  </si>
  <si>
    <t xml:space="preserve"> "ул. Тракторная 50 Г"</t>
  </si>
  <si>
    <t>8.25</t>
  </si>
  <si>
    <t xml:space="preserve"> "ул. Дачная 8а"</t>
  </si>
  <si>
    <t>8.26</t>
  </si>
  <si>
    <t xml:space="preserve"> "ул. Кропоткина 31"</t>
  </si>
  <si>
    <t>8.27</t>
  </si>
  <si>
    <t>"ул. Варфоломеева, 213а"</t>
  </si>
  <si>
    <t>8.28</t>
  </si>
  <si>
    <t xml:space="preserve"> "ул. Ленина, 42"</t>
  </si>
  <si>
    <t>8.29</t>
  </si>
  <si>
    <t xml:space="preserve"> "ул. Ленина, 42 а"</t>
  </si>
  <si>
    <t>8.30</t>
  </si>
  <si>
    <t xml:space="preserve"> "ул. Нансена, 118 а"</t>
  </si>
  <si>
    <t>8.31</t>
  </si>
  <si>
    <t>"ул. Орджоникидзе 30"</t>
  </si>
  <si>
    <t>8.32</t>
  </si>
  <si>
    <t xml:space="preserve"> "ул. Нансена,79"</t>
  </si>
  <si>
    <t>8.33</t>
  </si>
  <si>
    <t>"пр. Буденновский,105/8"</t>
  </si>
  <si>
    <t>8.34</t>
  </si>
  <si>
    <t xml:space="preserve"> "ул. Шеболдаева,97"</t>
  </si>
  <si>
    <t>8.35</t>
  </si>
  <si>
    <t>"ул. Гаккеля,3/3"</t>
  </si>
  <si>
    <t>8.36</t>
  </si>
  <si>
    <t>"ул. Таганрогская, 139/9"</t>
  </si>
  <si>
    <t>8.37</t>
  </si>
  <si>
    <t xml:space="preserve"> "ул. Гагринская 11А"</t>
  </si>
  <si>
    <t>8.38</t>
  </si>
  <si>
    <t>"ул. Рахманинова, 24"</t>
  </si>
  <si>
    <t>8.39</t>
  </si>
  <si>
    <t>"ул. Монтажная,3а"</t>
  </si>
  <si>
    <t>8.40</t>
  </si>
  <si>
    <t>"ул. Вавилова, 51"</t>
  </si>
  <si>
    <t>8.41</t>
  </si>
  <si>
    <t>БМК (Речная)</t>
  </si>
  <si>
    <t>8.42</t>
  </si>
  <si>
    <t>"пер. Гвардейский,  65а"</t>
  </si>
  <si>
    <t>8.43</t>
  </si>
  <si>
    <t>"ул. Дачная, 2б"</t>
  </si>
  <si>
    <t>8.44</t>
  </si>
  <si>
    <t>"ул. Таганрогская, 132/6"</t>
  </si>
  <si>
    <t>8.45</t>
  </si>
  <si>
    <t>БМК установленная на крыше спортивного комплекса, пристроенного к строящемуся жилому дому №5 в 6А МКР СЖР по бульвару Комарова (Комарова, 1и)</t>
  </si>
  <si>
    <t>8.46</t>
  </si>
  <si>
    <t xml:space="preserve">Передвижная БМК </t>
  </si>
  <si>
    <t>8.47</t>
  </si>
  <si>
    <t xml:space="preserve"> Октябрьский р-н,  стр. № 30, расположено в северной части в/г 51-А (ул. Горшкова,8)</t>
  </si>
  <si>
    <t>8.48</t>
  </si>
  <si>
    <t xml:space="preserve"> "ул. Казахская, 78/4"</t>
  </si>
  <si>
    <t>8.49</t>
  </si>
  <si>
    <t xml:space="preserve"> "ул. Щербакова , 111 а"</t>
  </si>
  <si>
    <t>8.50</t>
  </si>
  <si>
    <t>"ул. Вятская, 27 б"</t>
  </si>
  <si>
    <t>8.51</t>
  </si>
  <si>
    <t xml:space="preserve"> "ул. Леваневского, 34"</t>
  </si>
  <si>
    <t>8.52</t>
  </si>
  <si>
    <t>"пер. Днепровский, 131 б"</t>
  </si>
  <si>
    <t>8.53</t>
  </si>
  <si>
    <t xml:space="preserve"> "ул. Страна Советов, 22 а"</t>
  </si>
  <si>
    <t>8.54</t>
  </si>
  <si>
    <t xml:space="preserve"> "ул. Штахановского,23"</t>
  </si>
  <si>
    <t>8.55</t>
  </si>
  <si>
    <t xml:space="preserve"> "пр. Шолохова, 310"</t>
  </si>
  <si>
    <t>8.56</t>
  </si>
  <si>
    <t>"пер. Беломорский, 100"</t>
  </si>
  <si>
    <t>8.57</t>
  </si>
  <si>
    <t>"ул. Вятская, 118 Б"</t>
  </si>
  <si>
    <t>8.58</t>
  </si>
  <si>
    <t xml:space="preserve"> "ул. Орская, 24"</t>
  </si>
  <si>
    <t>8.59</t>
  </si>
  <si>
    <t>" ул. Вятская, 37/3"</t>
  </si>
  <si>
    <t>8.60</t>
  </si>
  <si>
    <t>" ул. Казахская, 85/3"</t>
  </si>
  <si>
    <t>8.61</t>
  </si>
  <si>
    <t>" ул. Днепропетровская, 8а"</t>
  </si>
  <si>
    <t>8.62</t>
  </si>
  <si>
    <t>" ул. Абаканская, 20а"</t>
  </si>
  <si>
    <t>8.63</t>
  </si>
  <si>
    <t>"ул. Конституционная, 9а"</t>
  </si>
  <si>
    <t>8.64</t>
  </si>
  <si>
    <t>" ул. Троллейбусная, 2"</t>
  </si>
  <si>
    <t>8.65</t>
  </si>
  <si>
    <t>" ул. Урожайная, 2/179"</t>
  </si>
  <si>
    <t>8.66</t>
  </si>
  <si>
    <t>" ул. Туполева, 16с"</t>
  </si>
  <si>
    <t>8.67</t>
  </si>
  <si>
    <t xml:space="preserve"> "ул. Кадровая ,45а"</t>
  </si>
  <si>
    <t>8.68</t>
  </si>
  <si>
    <t>"ул. 25-я линия  2/20"</t>
  </si>
  <si>
    <t>8.69</t>
  </si>
  <si>
    <t xml:space="preserve"> "пр. Шолохова 214"</t>
  </si>
  <si>
    <t>8.70</t>
  </si>
  <si>
    <t xml:space="preserve"> "пр. Шолохова 128/1"</t>
  </si>
  <si>
    <t>8.71</t>
  </si>
  <si>
    <t xml:space="preserve"> "ул. 28-я линия 59/4"</t>
  </si>
  <si>
    <t>8.72</t>
  </si>
  <si>
    <t xml:space="preserve"> "ул. Карла Маркса 20"</t>
  </si>
  <si>
    <t>8.73</t>
  </si>
  <si>
    <t xml:space="preserve"> "ул. 23-я линия 10/12"</t>
  </si>
  <si>
    <t>8.74</t>
  </si>
  <si>
    <t xml:space="preserve"> "ул. Закруткина, 8/12"</t>
  </si>
  <si>
    <t>8.75</t>
  </si>
  <si>
    <t>"ул. Комсомольская, 83А"</t>
  </si>
  <si>
    <t>8.76</t>
  </si>
  <si>
    <t xml:space="preserve"> "ул. 16-я линия 30 лит.С"</t>
  </si>
  <si>
    <t>8.77</t>
  </si>
  <si>
    <t>"ул. Листопадова, 42"</t>
  </si>
  <si>
    <t>8.78</t>
  </si>
  <si>
    <t xml:space="preserve"> "ул. 1-я Советская 14/2"</t>
  </si>
  <si>
    <t>8.79</t>
  </si>
  <si>
    <t xml:space="preserve"> "ул. 21-я линия 8"</t>
  </si>
  <si>
    <t>8.80</t>
  </si>
  <si>
    <t xml:space="preserve"> "ул. 20 линия, 76/88"</t>
  </si>
  <si>
    <t>8.81</t>
  </si>
  <si>
    <t xml:space="preserve"> "ул. Буйнакская 36"</t>
  </si>
  <si>
    <t>8.82</t>
  </si>
  <si>
    <t xml:space="preserve"> "ул. Базарная, 3/1"</t>
  </si>
  <si>
    <t>8.83</t>
  </si>
  <si>
    <t xml:space="preserve"> "ул. Сарьяна,85/38"</t>
  </si>
  <si>
    <t>8.84</t>
  </si>
  <si>
    <t xml:space="preserve"> "пл. Карла Маркса, 10"</t>
  </si>
  <si>
    <t>8.85</t>
  </si>
  <si>
    <t xml:space="preserve"> "ул. Рябышева,105а"</t>
  </si>
  <si>
    <t>8.86</t>
  </si>
  <si>
    <t xml:space="preserve"> "ул. 35-линия,49"</t>
  </si>
  <si>
    <t>8.87</t>
  </si>
  <si>
    <t>"пл. Свободы,8/1"</t>
  </si>
  <si>
    <t>8.88</t>
  </si>
  <si>
    <t xml:space="preserve"> "ул. Вяземцева, 52 а"</t>
  </si>
  <si>
    <t>8.89</t>
  </si>
  <si>
    <t xml:space="preserve"> "ул. Граненая,4"</t>
  </si>
  <si>
    <t>8.90</t>
  </si>
  <si>
    <t xml:space="preserve"> "пл. Карла Маркса, 8а"</t>
  </si>
  <si>
    <t>8.91</t>
  </si>
  <si>
    <t xml:space="preserve"> "пл.Толстого,3-5"</t>
  </si>
  <si>
    <t>8.92</t>
  </si>
  <si>
    <t xml:space="preserve">"ул. 22-я  линия,55/4 </t>
  </si>
  <si>
    <t>8.93</t>
  </si>
  <si>
    <t>"ул. Мурлычева,72/27"</t>
  </si>
  <si>
    <t>8.94</t>
  </si>
  <si>
    <t xml:space="preserve"> "ул. 13-я  линия,50/58"</t>
  </si>
  <si>
    <t>8.95</t>
  </si>
  <si>
    <t xml:space="preserve"> "ул. Советская,10 лит.А"</t>
  </si>
  <si>
    <t>8.96</t>
  </si>
  <si>
    <t xml:space="preserve"> "ул. 35-я  линия,9"</t>
  </si>
  <si>
    <t>8.97</t>
  </si>
  <si>
    <t xml:space="preserve"> "ул. 20-я  линия,60"</t>
  </si>
  <si>
    <t>8.98</t>
  </si>
  <si>
    <t xml:space="preserve">"ул. Буйнакская,33/14"                             </t>
  </si>
  <si>
    <t>8.99</t>
  </si>
  <si>
    <t xml:space="preserve"> "ул. Советская,16"</t>
  </si>
  <si>
    <t>8.100</t>
  </si>
  <si>
    <t>"ул. Буйнакская,12"</t>
  </si>
  <si>
    <t>8.101</t>
  </si>
  <si>
    <t xml:space="preserve"> "ул. 14-я линия,17"</t>
  </si>
  <si>
    <t>8.102</t>
  </si>
  <si>
    <t xml:space="preserve"> "ул. 14-я линия,74а"</t>
  </si>
  <si>
    <t>8.103</t>
  </si>
  <si>
    <t>"ул. Лекальная,12/73"</t>
  </si>
  <si>
    <t>8.104</t>
  </si>
  <si>
    <t xml:space="preserve"> "ул. 19-я линия,21 </t>
  </si>
  <si>
    <t>8.105</t>
  </si>
  <si>
    <t xml:space="preserve"> "ул. 28-я линия,13 лит.Б"</t>
  </si>
  <si>
    <t>8.106</t>
  </si>
  <si>
    <t>"ул. Мурлычева,13/9 лит.Б"</t>
  </si>
  <si>
    <t>8.107</t>
  </si>
  <si>
    <t xml:space="preserve"> "ул. 38-я линия, 93в"</t>
  </si>
  <si>
    <t>8.108</t>
  </si>
  <si>
    <t>"ул. Коммунаров,34 "</t>
  </si>
  <si>
    <t>8.109</t>
  </si>
  <si>
    <t>"ул. Коммунаров,33"</t>
  </si>
  <si>
    <t>8.110</t>
  </si>
  <si>
    <t>"ул. Кадровая,13</t>
  </si>
  <si>
    <t>8.111</t>
  </si>
  <si>
    <t xml:space="preserve"> "ул. 28-я линия,55"</t>
  </si>
  <si>
    <t>8.112</t>
  </si>
  <si>
    <t>"ул. Ченцова, 71</t>
  </si>
  <si>
    <t>8.113</t>
  </si>
  <si>
    <t xml:space="preserve"> "пр. Шолохова,158/2"</t>
  </si>
  <si>
    <t>8.114</t>
  </si>
  <si>
    <t xml:space="preserve"> "пр. 40-летия Победы 308/5"</t>
  </si>
  <si>
    <t>8.115</t>
  </si>
  <si>
    <t xml:space="preserve"> "пр. 40-летия Победы 63/2"</t>
  </si>
  <si>
    <t>8.116</t>
  </si>
  <si>
    <t xml:space="preserve"> "ул. Вересаева 104"</t>
  </si>
  <si>
    <t>8.117</t>
  </si>
  <si>
    <t xml:space="preserve"> "ул. М. Расковой 28"</t>
  </si>
  <si>
    <t>8.118</t>
  </si>
  <si>
    <t xml:space="preserve"> "пр. 40-летия Победы, 330"</t>
  </si>
  <si>
    <t>8.119</t>
  </si>
  <si>
    <t xml:space="preserve"> "ул. Книжная, 175б"</t>
  </si>
  <si>
    <t>8.120</t>
  </si>
  <si>
    <t xml:space="preserve"> "ул. Аксайская,6/1"</t>
  </si>
  <si>
    <t>8.121</t>
  </si>
  <si>
    <t xml:space="preserve"> "ул. Владиленская,223/35"</t>
  </si>
  <si>
    <t>8.122</t>
  </si>
  <si>
    <t xml:space="preserve"> "ул. Чехова,6-8"</t>
  </si>
  <si>
    <t>8.123</t>
  </si>
  <si>
    <t xml:space="preserve"> "ул. Нефтегорская,15"</t>
  </si>
  <si>
    <t>8.124</t>
  </si>
  <si>
    <t>"ул. Красноармейская, 222"</t>
  </si>
  <si>
    <t>8.125</t>
  </si>
  <si>
    <t>"ул. 27-линия, 18а"</t>
  </si>
  <si>
    <t>8.126</t>
  </si>
  <si>
    <t>"ул. Энергетиков,3а"</t>
  </si>
  <si>
    <t>8.127</t>
  </si>
  <si>
    <t>" ул. Левобережная, 4а"</t>
  </si>
  <si>
    <t>8.128</t>
  </si>
  <si>
    <t>"Котельная с вытяжной башней по пр. 40-летия Победы, 13а литер Б"</t>
  </si>
  <si>
    <t>8.129</t>
  </si>
  <si>
    <t>" пер. Суздальский, 15а"</t>
  </si>
  <si>
    <t>8.130</t>
  </si>
  <si>
    <t>"ул. В.Пановой, 31-33/30"</t>
  </si>
  <si>
    <t>8.131</t>
  </si>
  <si>
    <t>"пер. Рыбный, 34"</t>
  </si>
  <si>
    <t>8.132</t>
  </si>
  <si>
    <t xml:space="preserve"> "ул. Портовая, 93"</t>
  </si>
  <si>
    <t>8.133</t>
  </si>
  <si>
    <t xml:space="preserve"> "ул. Кочубея, 13а"</t>
  </si>
  <si>
    <t>8.134</t>
  </si>
  <si>
    <t>"ул. Портовая, 248"</t>
  </si>
  <si>
    <t>8.135</t>
  </si>
  <si>
    <t>"ул. Балакирева, 34а"</t>
  </si>
  <si>
    <t>8.136</t>
  </si>
  <si>
    <t xml:space="preserve"> "ул. 2-я Володарского, 76"</t>
  </si>
  <si>
    <t>8.137</t>
  </si>
  <si>
    <t xml:space="preserve"> "ул. Токарная 80/6"</t>
  </si>
  <si>
    <t>8.138</t>
  </si>
  <si>
    <t xml:space="preserve"> "ул. Русская, 15"</t>
  </si>
  <si>
    <t>8.139</t>
  </si>
  <si>
    <t>" ул. Загорская, 21"</t>
  </si>
  <si>
    <t>8.140</t>
  </si>
  <si>
    <t xml:space="preserve"> "ул. Петрашевского, 20"</t>
  </si>
  <si>
    <t>8.141</t>
  </si>
  <si>
    <t xml:space="preserve"> "ул. Портовая, 76"</t>
  </si>
  <si>
    <t>8.142</t>
  </si>
  <si>
    <t xml:space="preserve"> "ул. Портовая, 166"</t>
  </si>
  <si>
    <t>8.143</t>
  </si>
  <si>
    <t>"пер. Жлобинский, 19 г"</t>
  </si>
  <si>
    <t>8.144</t>
  </si>
  <si>
    <t>"1-я Баррикадная, 14 а"</t>
  </si>
  <si>
    <t>8.145</t>
  </si>
  <si>
    <t>"ул. Краснополянская, 23"</t>
  </si>
  <si>
    <t>8.146</t>
  </si>
  <si>
    <t xml:space="preserve"> "ул. Портовая, 164в"</t>
  </si>
  <si>
    <t>8.147</t>
  </si>
  <si>
    <t xml:space="preserve"> "ул. Спартаковская, 25"</t>
  </si>
  <si>
    <t>8.148</t>
  </si>
  <si>
    <t xml:space="preserve"> "пер. Казачий, 31б"</t>
  </si>
  <si>
    <t>8.149</t>
  </si>
  <si>
    <t xml:space="preserve"> "пер. Веселый, 3б"</t>
  </si>
  <si>
    <t>8.150</t>
  </si>
  <si>
    <t>"ул. Амбулаторная, 95а"</t>
  </si>
  <si>
    <t>8.151</t>
  </si>
  <si>
    <t xml:space="preserve"> "ул. Деревянко, 44"</t>
  </si>
  <si>
    <t>8.152</t>
  </si>
  <si>
    <t xml:space="preserve"> "ул. Урицкого, 65"</t>
  </si>
  <si>
    <t>8.153</t>
  </si>
  <si>
    <t xml:space="preserve"> "ул. Республиканская,136"</t>
  </si>
  <si>
    <t>8.154</t>
  </si>
  <si>
    <t xml:space="preserve"> "ул. 1-я  Баррикадная, 1"</t>
  </si>
  <si>
    <t>8.155</t>
  </si>
  <si>
    <t xml:space="preserve"> "ул. Сейнерная, 35а"</t>
  </si>
  <si>
    <t>8.156</t>
  </si>
  <si>
    <t xml:space="preserve"> "ул. Портовая,150 а"</t>
  </si>
  <si>
    <t>8.157</t>
  </si>
  <si>
    <t xml:space="preserve"> "ул. Калинина, 25г/92а"</t>
  </si>
  <si>
    <t>8.158</t>
  </si>
  <si>
    <t>"ул. Петрашевского, 34"</t>
  </si>
  <si>
    <t>8.159</t>
  </si>
  <si>
    <t xml:space="preserve"> "пр. Стачки, 3"</t>
  </si>
  <si>
    <t>8.160</t>
  </si>
  <si>
    <t xml:space="preserve">"ул. Портовая,543" </t>
  </si>
  <si>
    <t>8.161</t>
  </si>
  <si>
    <t xml:space="preserve"> "пер. Тихий, 4"</t>
  </si>
  <si>
    <t>8.162</t>
  </si>
  <si>
    <t xml:space="preserve"> "ул. Матросова, 37"</t>
  </si>
  <si>
    <t>8.163</t>
  </si>
  <si>
    <t xml:space="preserve"> "ул. Профсоюзная, 136 в"</t>
  </si>
  <si>
    <t>8.164</t>
  </si>
  <si>
    <t>" ул. 3-я Баррикадная, 81"</t>
  </si>
  <si>
    <t>8.165</t>
  </si>
  <si>
    <t>"ул. Совхозная (Нива)"</t>
  </si>
  <si>
    <t>8.166</t>
  </si>
  <si>
    <t>" ул. Пескова, 1/4,1/5"</t>
  </si>
  <si>
    <t>8.167</t>
  </si>
  <si>
    <t>"ул. Объединения, 80/1в"</t>
  </si>
  <si>
    <t>8.168</t>
  </si>
  <si>
    <t>"ул. Зоологическая 26 Б"</t>
  </si>
  <si>
    <t>8.169</t>
  </si>
  <si>
    <t xml:space="preserve"> "ул. Джапаридзе 12а"</t>
  </si>
  <si>
    <t>8.170</t>
  </si>
  <si>
    <t xml:space="preserve"> "ул. Б.Садовая 43"</t>
  </si>
  <si>
    <t>8.171</t>
  </si>
  <si>
    <t xml:space="preserve"> "ул. Б.Садовая 42"</t>
  </si>
  <si>
    <t>8.172</t>
  </si>
  <si>
    <t xml:space="preserve"> "ул. Серафимовича 40"</t>
  </si>
  <si>
    <t>8.173</t>
  </si>
  <si>
    <t>"ул. Б.Садовая 34"</t>
  </si>
  <si>
    <t>8.174</t>
  </si>
  <si>
    <t xml:space="preserve"> "ул. Гайдара 27"</t>
  </si>
  <si>
    <t>8.175</t>
  </si>
  <si>
    <t xml:space="preserve"> "ул. Б.Садовая 23"</t>
  </si>
  <si>
    <t>8.176</t>
  </si>
  <si>
    <t xml:space="preserve"> "ул. Б.Садовая 17"</t>
  </si>
  <si>
    <t>8.177</t>
  </si>
  <si>
    <t>"ул. Серафимовича 35"</t>
  </si>
  <si>
    <t>8.178</t>
  </si>
  <si>
    <t xml:space="preserve"> "ул. Серафимовича 41"</t>
  </si>
  <si>
    <t>8.179</t>
  </si>
  <si>
    <t xml:space="preserve"> "ул. Б.Садовая 11"</t>
  </si>
  <si>
    <t>8.180</t>
  </si>
  <si>
    <t xml:space="preserve"> "ул. Максима Горького 111"</t>
  </si>
  <si>
    <t>8.181</t>
  </si>
  <si>
    <t xml:space="preserve"> "пер. Доломановский 7/6"</t>
  </si>
  <si>
    <t>8.182</t>
  </si>
  <si>
    <t xml:space="preserve"> "пер. Джамбульский 15в"</t>
  </si>
  <si>
    <t>8.183</t>
  </si>
  <si>
    <t xml:space="preserve"> "пер. Братский 39"</t>
  </si>
  <si>
    <t>8.184</t>
  </si>
  <si>
    <t>"ул. Красноармейская 70"</t>
  </si>
  <si>
    <t>8.185</t>
  </si>
  <si>
    <t>"ул. Красноармейская 106"</t>
  </si>
  <si>
    <t>8.186</t>
  </si>
  <si>
    <t xml:space="preserve"> "ул. Максима Горького 42"</t>
  </si>
  <si>
    <t>8.187</t>
  </si>
  <si>
    <t xml:space="preserve"> "ул. Максима Горького 34"</t>
  </si>
  <si>
    <t>8.188</t>
  </si>
  <si>
    <t xml:space="preserve"> "ул. Обороны 1"</t>
  </si>
  <si>
    <t>8.189</t>
  </si>
  <si>
    <t xml:space="preserve"> "пр. Буденновский 51"</t>
  </si>
  <si>
    <t>8.190</t>
  </si>
  <si>
    <t xml:space="preserve"> " ул. Пушкинская, 46 б "</t>
  </si>
  <si>
    <t>8.191</t>
  </si>
  <si>
    <t>"ул. Островского 42б"</t>
  </si>
  <si>
    <t>8.192</t>
  </si>
  <si>
    <t>"ул. Варфоломеева 103"</t>
  </si>
  <si>
    <t>8.193</t>
  </si>
  <si>
    <t xml:space="preserve"> "ул. Б.Садовая 8"</t>
  </si>
  <si>
    <t>8.194</t>
  </si>
  <si>
    <t xml:space="preserve"> "ул. Hародного ополчения 61"</t>
  </si>
  <si>
    <t>8.195</t>
  </si>
  <si>
    <t xml:space="preserve"> "ул. Красноармейская 160"</t>
  </si>
  <si>
    <t>8.196</t>
  </si>
  <si>
    <t xml:space="preserve"> "ул. Красноармейская, 92/93"</t>
  </si>
  <si>
    <t>8.197</t>
  </si>
  <si>
    <t xml:space="preserve"> "ул. Пушкинская,44"</t>
  </si>
  <si>
    <t>8.198</t>
  </si>
  <si>
    <t xml:space="preserve"> "пр. Сиверса, 4а/2"</t>
  </si>
  <si>
    <t>8.199</t>
  </si>
  <si>
    <t>"пр. Буденновский,19"</t>
  </si>
  <si>
    <t>8.200</t>
  </si>
  <si>
    <t xml:space="preserve"> " пер. Братский, 36/5 "</t>
  </si>
  <si>
    <t>8.201</t>
  </si>
  <si>
    <t>"пер.Доломановский,1"</t>
  </si>
  <si>
    <t>8.202</t>
  </si>
  <si>
    <t>"пр. Буденновский,11"</t>
  </si>
  <si>
    <t>8.203</t>
  </si>
  <si>
    <t>" ул. Социалистическая,8/6 "   "Доломановский/Социалистическая,6/8"</t>
  </si>
  <si>
    <t>8.204</t>
  </si>
  <si>
    <t>"ул. Б.Садовая,15/40"</t>
  </si>
  <si>
    <t>8.205</t>
  </si>
  <si>
    <t xml:space="preserve"> "ул. Б.Садовая,36/5</t>
  </si>
  <si>
    <t>8.206</t>
  </si>
  <si>
    <t>" пер. Гвардейский, 2 "</t>
  </si>
  <si>
    <t>8.207</t>
  </si>
  <si>
    <t>"ул. Большая Садовая ул, 38"</t>
  </si>
  <si>
    <t>8.208</t>
  </si>
  <si>
    <t>" ул. Тельмана,49/68"</t>
  </si>
  <si>
    <t>8.209</t>
  </si>
  <si>
    <t>" ул. Возрождения, 8"</t>
  </si>
  <si>
    <t>8.210</t>
  </si>
  <si>
    <t>"ул. Минераловодская 10"</t>
  </si>
  <si>
    <t>8.211</t>
  </si>
  <si>
    <t>ДОСААФ, ул. Платова</t>
  </si>
  <si>
    <t>8.212</t>
  </si>
  <si>
    <t xml:space="preserve"> МКР. "Левенцовский", (ул.Жданова)</t>
  </si>
  <si>
    <t>8.213</t>
  </si>
  <si>
    <t>" пер. Гвардейский, 3"</t>
  </si>
  <si>
    <t>8.214</t>
  </si>
  <si>
    <t>" ул. Еременко, 56 е"</t>
  </si>
  <si>
    <t>Добавить источник тепловой энергии</t>
  </si>
  <si>
    <t>В случае наличия нескольких источников тепловой энергии установленная тепловая мощность по каждому из них указывается в отдельных строках.</t>
  </si>
  <si>
    <t>9</t>
  </si>
  <si>
    <t>Тепловая нагрузка по договорам теплоснабжения</t>
  </si>
  <si>
    <t>Регулируемыми организациями указывается информация по договорам, заключенным в рамках осуществления регулируемых видов деятельности</t>
  </si>
  <si>
    <t>10</t>
  </si>
  <si>
    <t>Объем вырабатываемой тепловой энергии</t>
  </si>
  <si>
    <t>тыс. Гкал</t>
  </si>
  <si>
    <t>Регулируемыми организациями указывается информация тепловой энергии, выработанной в рамках осуществления регулируемых видов деятельности.</t>
  </si>
  <si>
    <t>10.1</t>
  </si>
  <si>
    <t>Объем приобретаемой тепловой энергии</t>
  </si>
  <si>
    <t>Информация указывается только едиными теплоснабжающими организациями.</t>
  </si>
  <si>
    <t>11</t>
  </si>
  <si>
    <t xml:space="preserve">Объем тепловой энергии, отпускаемой потребителям </t>
  </si>
  <si>
    <t>Указывается общий объем тепловой энергии, отпускаемой потребителям.
Регулируемыми организациями указывается информация по договорам, заключенным в рамках осуществления регулируемых видов деятельности.</t>
  </si>
  <si>
    <t>11.1</t>
  </si>
  <si>
    <t>Определенном по приборам учета, в т.ч.:</t>
  </si>
  <si>
    <t>11.1.1</t>
  </si>
  <si>
    <t>Определенный по приборам учета объем тепловой энергии, отпускаемой по договорам потребителям, максимальный объем потребления тепловой энергии объектов которых составляет менее чем 0,2 Гкал</t>
  </si>
  <si>
    <t>11.2</t>
  </si>
  <si>
    <t>Определенном расчетным путем (нормативам потребления коммунальных услуг)</t>
  </si>
  <si>
    <t>12</t>
  </si>
  <si>
    <t>Нормативы технологических потерь при передаче тепловой энергии, теплоносителя по тепловым сетям</t>
  </si>
  <si>
    <t>Ккал/ч. мес.</t>
  </si>
  <si>
    <t>13</t>
  </si>
  <si>
    <t>Фактический объем потерь при передаче тепловой энергии</t>
  </si>
  <si>
    <t>тыс. Гкал/год</t>
  </si>
  <si>
    <t>13.1</t>
  </si>
  <si>
    <t>Плановый объем потерь при передаче тепловой энергии</t>
  </si>
  <si>
    <t>Информация указывается только едиными теплоснабжающими организациями, теплоснабжающими организациями и теплосетевыми организациями в ценовых зонах теплоснабжения.</t>
  </si>
  <si>
    <t>14</t>
  </si>
  <si>
    <t>Среднесписочная численность основного производственного персонала</t>
  </si>
  <si>
    <t>человек</t>
  </si>
  <si>
    <t>15</t>
  </si>
  <si>
    <t>Среднесписочная численность административно-управленческого персонала</t>
  </si>
  <si>
    <t>16</t>
  </si>
  <si>
    <t>Норматив удельного расхода условного топлива при производстве тепловой энергии источниками тепловой энергии, с распределением по источникам тепловой энергии, используемым для осуществления регулируемых видов деятельности</t>
  </si>
  <si>
    <t>Указывается норматив удельного расхода условного топлива при производстве тепловой энергии источниками тепловой энергии по всем источникам тепловой энергии в целом.</t>
  </si>
  <si>
    <t>16.0</t>
  </si>
  <si>
    <t>16.1</t>
  </si>
  <si>
    <t>Пацаева, 5/6</t>
  </si>
  <si>
    <t>16.2</t>
  </si>
  <si>
    <t>Комарова, 38а</t>
  </si>
  <si>
    <t>16.3</t>
  </si>
  <si>
    <t>Евдокимова, 35/1</t>
  </si>
  <si>
    <t>16.4</t>
  </si>
  <si>
    <t>Фурмановская,82</t>
  </si>
  <si>
    <t>16.5</t>
  </si>
  <si>
    <t>Погодина, 20/4</t>
  </si>
  <si>
    <t>16.6</t>
  </si>
  <si>
    <t>Нагибина, 36/1 (Краснодонская,1/36)</t>
  </si>
  <si>
    <t>16.7</t>
  </si>
  <si>
    <t>Нагибина, 57</t>
  </si>
  <si>
    <t>16.8</t>
  </si>
  <si>
    <t xml:space="preserve">Дранко, 108а </t>
  </si>
  <si>
    <t>16.9</t>
  </si>
  <si>
    <t>Н.-Данченко, 76А</t>
  </si>
  <si>
    <t>16.10</t>
  </si>
  <si>
    <t>Шеболдаева,97</t>
  </si>
  <si>
    <t>16.11</t>
  </si>
  <si>
    <t>Шеболдаева, 4д (Нансена, 99)</t>
  </si>
  <si>
    <t>16.12</t>
  </si>
  <si>
    <t>Тоннельная, 13</t>
  </si>
  <si>
    <t>16.13</t>
  </si>
  <si>
    <t>Тракторная, 50г</t>
  </si>
  <si>
    <t>16.14</t>
  </si>
  <si>
    <t>Соборный, 94б</t>
  </si>
  <si>
    <t>16.15</t>
  </si>
  <si>
    <t>Самаркандская, 70/1</t>
  </si>
  <si>
    <t>16.16</t>
  </si>
  <si>
    <t>Дачная, 2б</t>
  </si>
  <si>
    <t>16.17</t>
  </si>
  <si>
    <t>Дачная, 8а лит Б</t>
  </si>
  <si>
    <t>16.18</t>
  </si>
  <si>
    <t>Кропоткина, 31</t>
  </si>
  <si>
    <t>16.19</t>
  </si>
  <si>
    <t>Варфоломеева, 213а (Буденновский, 72)</t>
  </si>
  <si>
    <t>16.20</t>
  </si>
  <si>
    <t>Ленина, 42</t>
  </si>
  <si>
    <t>16.21</t>
  </si>
  <si>
    <t>Ленина, 42а</t>
  </si>
  <si>
    <t>16.22</t>
  </si>
  <si>
    <t>Нансена, 118а</t>
  </si>
  <si>
    <t>16.23</t>
  </si>
  <si>
    <t>Нансена, 79 лит А</t>
  </si>
  <si>
    <t>16.24</t>
  </si>
  <si>
    <t>Орджоникидзе, 30</t>
  </si>
  <si>
    <t>16.25</t>
  </si>
  <si>
    <t>пр.Буденновский, 105/8</t>
  </si>
  <si>
    <t>16.26</t>
  </si>
  <si>
    <t>Гвардейский, 65а</t>
  </si>
  <si>
    <t>16.27</t>
  </si>
  <si>
    <t>Гаккеля, 3/3</t>
  </si>
  <si>
    <t>16.28</t>
  </si>
  <si>
    <t>Таганрогская, 139/9</t>
  </si>
  <si>
    <t>16.29</t>
  </si>
  <si>
    <t>Гагринская, 11А</t>
  </si>
  <si>
    <t>16.30</t>
  </si>
  <si>
    <t>Рахманинова, 24</t>
  </si>
  <si>
    <t>16.31</t>
  </si>
  <si>
    <t>Монтажная,3а</t>
  </si>
  <si>
    <t>16.32</t>
  </si>
  <si>
    <t>Вавилова, 51</t>
  </si>
  <si>
    <t>16.33</t>
  </si>
  <si>
    <t>Ленина, 104</t>
  </si>
  <si>
    <t>16.34</t>
  </si>
  <si>
    <t>Ленина, 132</t>
  </si>
  <si>
    <t>16.35</t>
  </si>
  <si>
    <t>Ленина, 142</t>
  </si>
  <si>
    <t>16.36</t>
  </si>
  <si>
    <t>Ленина,175/1 лит. А</t>
  </si>
  <si>
    <t>16.37</t>
  </si>
  <si>
    <t>Ленина, 210 (Ленина,212)</t>
  </si>
  <si>
    <t>16.38</t>
  </si>
  <si>
    <t>Ленина, 213а</t>
  </si>
  <si>
    <t>16.39</t>
  </si>
  <si>
    <t>Ленина, 217</t>
  </si>
  <si>
    <t>16.40</t>
  </si>
  <si>
    <t>Ленина, 229/3</t>
  </si>
  <si>
    <t>16.41</t>
  </si>
  <si>
    <t>БМК (речная)</t>
  </si>
  <si>
    <t>16.42</t>
  </si>
  <si>
    <t>Таганрогская, 132/6</t>
  </si>
  <si>
    <t>16.43</t>
  </si>
  <si>
    <t>Горшкова, 8</t>
  </si>
  <si>
    <t>16.44</t>
  </si>
  <si>
    <t>Комарова, 1и</t>
  </si>
  <si>
    <t>16.45</t>
  </si>
  <si>
    <t>Закарпатский, 2</t>
  </si>
  <si>
    <t>16.46</t>
  </si>
  <si>
    <t>Казахская, 78/4</t>
  </si>
  <si>
    <t>16.47</t>
  </si>
  <si>
    <t>Щербакова, 111а</t>
  </si>
  <si>
    <t>16.48</t>
  </si>
  <si>
    <t>Вятская, 27б</t>
  </si>
  <si>
    <t>16.49</t>
  </si>
  <si>
    <t>Леваневского, 34</t>
  </si>
  <si>
    <t>16.50</t>
  </si>
  <si>
    <t>Днепровский, 131б</t>
  </si>
  <si>
    <t>16.51</t>
  </si>
  <si>
    <t>Стр.Советов, 22а</t>
  </si>
  <si>
    <t>16.52</t>
  </si>
  <si>
    <t>Штахановского, 23</t>
  </si>
  <si>
    <t>16.53</t>
  </si>
  <si>
    <t>Шолохова, 310</t>
  </si>
  <si>
    <t>16.54</t>
  </si>
  <si>
    <t>Беломорский,100</t>
  </si>
  <si>
    <t>16.55</t>
  </si>
  <si>
    <t>Орская, 24</t>
  </si>
  <si>
    <t>16.56</t>
  </si>
  <si>
    <t>Днепропетровская, 8 а</t>
  </si>
  <si>
    <t>16.57</t>
  </si>
  <si>
    <t>Троллейбусная, 2</t>
  </si>
  <si>
    <t>16.58</t>
  </si>
  <si>
    <t>Конституционная, 9 а</t>
  </si>
  <si>
    <t>16.59</t>
  </si>
  <si>
    <t>Абаканская, 20 а</t>
  </si>
  <si>
    <t>16.60</t>
  </si>
  <si>
    <t>Вятская, 37/3</t>
  </si>
  <si>
    <t>16.61</t>
  </si>
  <si>
    <t>Казахская, 85/3</t>
  </si>
  <si>
    <t>16.62</t>
  </si>
  <si>
    <t>Урожайная,2/179</t>
  </si>
  <si>
    <t>16.63</t>
  </si>
  <si>
    <t>Туполева, 16 с</t>
  </si>
  <si>
    <t>16.64</t>
  </si>
  <si>
    <t>1-я Баррикадная, 1</t>
  </si>
  <si>
    <t>16.65</t>
  </si>
  <si>
    <t>1-я Баррикадная, 14а</t>
  </si>
  <si>
    <t>16.66</t>
  </si>
  <si>
    <t>2-я Володарского, 76</t>
  </si>
  <si>
    <t>16.67</t>
  </si>
  <si>
    <t>3-я Баррикадная, 81</t>
  </si>
  <si>
    <t>16.68</t>
  </si>
  <si>
    <t>Амбулаторная, 95а</t>
  </si>
  <si>
    <t>16.69</t>
  </si>
  <si>
    <t>Балакирева, 34а</t>
  </si>
  <si>
    <t>16.70</t>
  </si>
  <si>
    <t>Веселый, 3б     (Некрасовская, 22)</t>
  </si>
  <si>
    <t>16.71</t>
  </si>
  <si>
    <t>Деревянко, 44</t>
  </si>
  <si>
    <t>16.72</t>
  </si>
  <si>
    <t>Жлобинский, 19г</t>
  </si>
  <si>
    <t>16.73</t>
  </si>
  <si>
    <t>Загорская, 21а   (Портовая, 82)</t>
  </si>
  <si>
    <t>16.74</t>
  </si>
  <si>
    <t>Казачий, 31б      (Портовая, 541)</t>
  </si>
  <si>
    <t>16.75</t>
  </si>
  <si>
    <t>Калинина, 25г/92а</t>
  </si>
  <si>
    <t>16.76</t>
  </si>
  <si>
    <t>Кочубея, 13а      (Портовая, 182-184)</t>
  </si>
  <si>
    <t>16.77</t>
  </si>
  <si>
    <t>Краснополянская, 23а</t>
  </si>
  <si>
    <t>16.78</t>
  </si>
  <si>
    <t>Матросова, 37 лит. А</t>
  </si>
  <si>
    <t>16.79</t>
  </si>
  <si>
    <t xml:space="preserve">Объединения, 80/1в </t>
  </si>
  <si>
    <t>16.80</t>
  </si>
  <si>
    <t>Пескова, 1/5</t>
  </si>
  <si>
    <t>16.81</t>
  </si>
  <si>
    <t>Петрашевского,20</t>
  </si>
  <si>
    <t>16.82</t>
  </si>
  <si>
    <t>Петрашевского,34 лит А</t>
  </si>
  <si>
    <t>16.83</t>
  </si>
  <si>
    <t>Портовая, 76</t>
  </si>
  <si>
    <t>16.84</t>
  </si>
  <si>
    <t>Портовая, 93</t>
  </si>
  <si>
    <t>16.85</t>
  </si>
  <si>
    <t>Портовая,150а лит. А</t>
  </si>
  <si>
    <t>16.86</t>
  </si>
  <si>
    <t>Портовая, 164в</t>
  </si>
  <si>
    <t>16.87</t>
  </si>
  <si>
    <t>Портовая, 166</t>
  </si>
  <si>
    <t>16.88</t>
  </si>
  <si>
    <t>Портовая, 248</t>
  </si>
  <si>
    <t>16.89</t>
  </si>
  <si>
    <t>Профсоюзная, 136в</t>
  </si>
  <si>
    <t>16.90</t>
  </si>
  <si>
    <t>Республиканская, 136</t>
  </si>
  <si>
    <t>16.91</t>
  </si>
  <si>
    <t>Русская, 15</t>
  </si>
  <si>
    <t>16.92</t>
  </si>
  <si>
    <t>Рыбный, 34</t>
  </si>
  <si>
    <t>16.93</t>
  </si>
  <si>
    <t>Сейнерная, 35а</t>
  </si>
  <si>
    <t>16.94</t>
  </si>
  <si>
    <t>Совхоз "Нива"</t>
  </si>
  <si>
    <t>16.95</t>
  </si>
  <si>
    <t>Спартаковская,25</t>
  </si>
  <si>
    <t>16.96</t>
  </si>
  <si>
    <t>пр. Стачки, 3</t>
  </si>
  <si>
    <t>16.97</t>
  </si>
  <si>
    <t>Тихий, 4</t>
  </si>
  <si>
    <t>16.98</t>
  </si>
  <si>
    <t>Токарная, 80/6</t>
  </si>
  <si>
    <t>16.99</t>
  </si>
  <si>
    <t>Урицкого, 65</t>
  </si>
  <si>
    <t>16.100</t>
  </si>
  <si>
    <t>Еременко, 56 е</t>
  </si>
  <si>
    <t>16.101</t>
  </si>
  <si>
    <t>Зоологическая, 26Б</t>
  </si>
  <si>
    <t>16.102</t>
  </si>
  <si>
    <t>Джапаридзе, 12а</t>
  </si>
  <si>
    <t>16.103</t>
  </si>
  <si>
    <t>Джамбульский,15в</t>
  </si>
  <si>
    <t>16.104</t>
  </si>
  <si>
    <t>Б.Садовая, 8</t>
  </si>
  <si>
    <t>16.105</t>
  </si>
  <si>
    <t>Б.Садовая, 11</t>
  </si>
  <si>
    <t>16.106</t>
  </si>
  <si>
    <t>Б.Садовая, 15/40</t>
  </si>
  <si>
    <t>16.107</t>
  </si>
  <si>
    <t>Б.Садовая, 17</t>
  </si>
  <si>
    <t>16.108</t>
  </si>
  <si>
    <t>Б.Садовая, 23</t>
  </si>
  <si>
    <t>16.109</t>
  </si>
  <si>
    <t>Б.Садовая, 34</t>
  </si>
  <si>
    <t>16.110</t>
  </si>
  <si>
    <t>Б.Садовая, 36</t>
  </si>
  <si>
    <t>16.111</t>
  </si>
  <si>
    <t>Б.Садовая, 42</t>
  </si>
  <si>
    <t>16.112</t>
  </si>
  <si>
    <t>Б.Садовая, 43</t>
  </si>
  <si>
    <t>16.113</t>
  </si>
  <si>
    <t>Братский, 36/5                     (Б.Садовая, 20)</t>
  </si>
  <si>
    <t>16.114</t>
  </si>
  <si>
    <t>пр. Буденновский, 11</t>
  </si>
  <si>
    <t>16.115</t>
  </si>
  <si>
    <t>Братский, 39</t>
  </si>
  <si>
    <t>16.116</t>
  </si>
  <si>
    <t>Варфоломеева,103</t>
  </si>
  <si>
    <t>16.117</t>
  </si>
  <si>
    <t>Гайдара, 27</t>
  </si>
  <si>
    <t>16.118</t>
  </si>
  <si>
    <t>Гвардейский, 2 (Красноармейская, 1б)</t>
  </si>
  <si>
    <t>16.119</t>
  </si>
  <si>
    <t>Гвардейский, 3</t>
  </si>
  <si>
    <t>16.120</t>
  </si>
  <si>
    <t>пер. Доломановский, 1</t>
  </si>
  <si>
    <t>16.121</t>
  </si>
  <si>
    <t>Доломановский, 7/6</t>
  </si>
  <si>
    <t>16.122</t>
  </si>
  <si>
    <t>М.Горького, 42</t>
  </si>
  <si>
    <t>16.123</t>
  </si>
  <si>
    <t>М.Горького, 111</t>
  </si>
  <si>
    <t>16.124</t>
  </si>
  <si>
    <t>Н. Ополчения, 61</t>
  </si>
  <si>
    <t>16.125</t>
  </si>
  <si>
    <t>Обороны, 1</t>
  </si>
  <si>
    <t>16.126</t>
  </si>
  <si>
    <t>Островского, 42б</t>
  </si>
  <si>
    <t>16.127</t>
  </si>
  <si>
    <t>Пушкинская, 44</t>
  </si>
  <si>
    <t>16.128</t>
  </si>
  <si>
    <t>Пушкинская, 46 б (Буденновский, 37)</t>
  </si>
  <si>
    <t>16.129</t>
  </si>
  <si>
    <t xml:space="preserve">Серафимовича, 35 </t>
  </si>
  <si>
    <t>16.130</t>
  </si>
  <si>
    <t>Серафимовича, 40</t>
  </si>
  <si>
    <t>16.131</t>
  </si>
  <si>
    <t>Серафимовича, 41</t>
  </si>
  <si>
    <t>16.132</t>
  </si>
  <si>
    <t>Тельмана,49/68</t>
  </si>
  <si>
    <t>16.133</t>
  </si>
  <si>
    <t>Красноармейская,106</t>
  </si>
  <si>
    <t>16.134</t>
  </si>
  <si>
    <t>Красноармейская,160</t>
  </si>
  <si>
    <t>16.135</t>
  </si>
  <si>
    <t>Возрождения, 8</t>
  </si>
  <si>
    <t>16.136</t>
  </si>
  <si>
    <t>Левенцовский</t>
  </si>
  <si>
    <t>16.137</t>
  </si>
  <si>
    <t>ДОСААФ</t>
  </si>
  <si>
    <t>16.138</t>
  </si>
  <si>
    <t>1-я Советская, 14/2</t>
  </si>
  <si>
    <t>16.139</t>
  </si>
  <si>
    <t>Буденновский, 19</t>
  </si>
  <si>
    <t>16.140</t>
  </si>
  <si>
    <t>Буденновский, 51</t>
  </si>
  <si>
    <t>16.141</t>
  </si>
  <si>
    <t>М.Горького, 34</t>
  </si>
  <si>
    <t>16.142</t>
  </si>
  <si>
    <t>Красноармейская, 70</t>
  </si>
  <si>
    <t>16.143</t>
  </si>
  <si>
    <t>Красноармейская, 92</t>
  </si>
  <si>
    <t>16.144</t>
  </si>
  <si>
    <t>Минераловодская,10</t>
  </si>
  <si>
    <t>16.145</t>
  </si>
  <si>
    <t>Сиверса, 4/2</t>
  </si>
  <si>
    <t>16.146</t>
  </si>
  <si>
    <t>Социалистическая,8/6</t>
  </si>
  <si>
    <t>16.147</t>
  </si>
  <si>
    <t>13-я линия, 50/58</t>
  </si>
  <si>
    <t>16.148</t>
  </si>
  <si>
    <t>14-я линия,17</t>
  </si>
  <si>
    <t>16.149</t>
  </si>
  <si>
    <t>14-я линия, 74а</t>
  </si>
  <si>
    <t>16.150</t>
  </si>
  <si>
    <t>16 линия, 30 лит С</t>
  </si>
  <si>
    <t>16.151</t>
  </si>
  <si>
    <t>19-я линия, 21</t>
  </si>
  <si>
    <t>16.152</t>
  </si>
  <si>
    <t>20-я линия,60/10</t>
  </si>
  <si>
    <t>16.153</t>
  </si>
  <si>
    <t>20 линия, 76/88</t>
  </si>
  <si>
    <t>16.154</t>
  </si>
  <si>
    <t>21 линия, 8</t>
  </si>
  <si>
    <t>16.155</t>
  </si>
  <si>
    <t>22-я линия, 55/4 лит А</t>
  </si>
  <si>
    <t>16.156</t>
  </si>
  <si>
    <t>23 линия, 10/12</t>
  </si>
  <si>
    <t>16.157</t>
  </si>
  <si>
    <t>25 линия, 2/20</t>
  </si>
  <si>
    <t>16.158</t>
  </si>
  <si>
    <t>27-я линия, 18 а</t>
  </si>
  <si>
    <t>16.159</t>
  </si>
  <si>
    <t>28-я линия, 13 лит Б</t>
  </si>
  <si>
    <t>16.160</t>
  </si>
  <si>
    <t>28-я линия, 55</t>
  </si>
  <si>
    <t>16.161</t>
  </si>
  <si>
    <t>28 линия, 59/4</t>
  </si>
  <si>
    <t>16.162</t>
  </si>
  <si>
    <t>35-я линия, 9 лит А</t>
  </si>
  <si>
    <t>16.163</t>
  </si>
  <si>
    <t>35 линия, 49</t>
  </si>
  <si>
    <t>16.164</t>
  </si>
  <si>
    <t xml:space="preserve">38 линия 93в                   </t>
  </si>
  <si>
    <t>16.165</t>
  </si>
  <si>
    <t>Базарная, 3/1</t>
  </si>
  <si>
    <t>16.166</t>
  </si>
  <si>
    <t>Буйнакская,12</t>
  </si>
  <si>
    <t>16.167</t>
  </si>
  <si>
    <t>Буйнакская, 33/14 лит А</t>
  </si>
  <si>
    <t>16.168</t>
  </si>
  <si>
    <t>Буйнакская, 36</t>
  </si>
  <si>
    <t>16.169</t>
  </si>
  <si>
    <t>Вяземцева, 52а</t>
  </si>
  <si>
    <t>16.170</t>
  </si>
  <si>
    <t>Граненый, 4</t>
  </si>
  <si>
    <t>16.171</t>
  </si>
  <si>
    <t>Закруткина, 8/12</t>
  </si>
  <si>
    <t>16.172</t>
  </si>
  <si>
    <t>Кадровая, 13а</t>
  </si>
  <si>
    <t>16.173</t>
  </si>
  <si>
    <t>Кадровая, 45а</t>
  </si>
  <si>
    <t>16.174</t>
  </si>
  <si>
    <t>К.Маркса, 8 А</t>
  </si>
  <si>
    <t>16.175</t>
  </si>
  <si>
    <t>К.Маркса, 10/2</t>
  </si>
  <si>
    <t>16.176</t>
  </si>
  <si>
    <t>К.Маркса, 20</t>
  </si>
  <si>
    <t>16.177</t>
  </si>
  <si>
    <t>Комсомольская, 83а</t>
  </si>
  <si>
    <t>16.178</t>
  </si>
  <si>
    <t>Коммунаров, 34 лит А А1 А2</t>
  </si>
  <si>
    <t>16.179</t>
  </si>
  <si>
    <t>Коммунаров, 33</t>
  </si>
  <si>
    <t>16.180</t>
  </si>
  <si>
    <t>Лекальная, 12/73</t>
  </si>
  <si>
    <t>16.181</t>
  </si>
  <si>
    <t>Листопадова, 42</t>
  </si>
  <si>
    <t>16.182</t>
  </si>
  <si>
    <t>Мурлычева, 13/9 лит Б</t>
  </si>
  <si>
    <t>16.183</t>
  </si>
  <si>
    <t>Мурлычева, 72/27</t>
  </si>
  <si>
    <t>16.184</t>
  </si>
  <si>
    <t>Рябышева, 105а</t>
  </si>
  <si>
    <t>16.185</t>
  </si>
  <si>
    <t>Сарьяна, 85/38</t>
  </si>
  <si>
    <t>16.186</t>
  </si>
  <si>
    <t>пл.Свободы, 8/1</t>
  </si>
  <si>
    <t>16.187</t>
  </si>
  <si>
    <t>Советская, 10 лит А</t>
  </si>
  <si>
    <t>16.188</t>
  </si>
  <si>
    <t>Советская, 16</t>
  </si>
  <si>
    <t>16.189</t>
  </si>
  <si>
    <t>пл.Толстого, 3-5</t>
  </si>
  <si>
    <t>16.190</t>
  </si>
  <si>
    <t>Ченцова, 71/63а</t>
  </si>
  <si>
    <t>16.191</t>
  </si>
  <si>
    <t>Шолохова, 214</t>
  </si>
  <si>
    <t>16.192</t>
  </si>
  <si>
    <t>Шолохова, 128/1</t>
  </si>
  <si>
    <t>16.193</t>
  </si>
  <si>
    <t>40 лет Победы,308/5</t>
  </si>
  <si>
    <t>16.194</t>
  </si>
  <si>
    <t>40 лет Победы, 63/2</t>
  </si>
  <si>
    <t>16.195</t>
  </si>
  <si>
    <t xml:space="preserve">Вересаева, 104 </t>
  </si>
  <si>
    <t>16.196</t>
  </si>
  <si>
    <t>М.Расковой, 28</t>
  </si>
  <si>
    <t>16.197</t>
  </si>
  <si>
    <t>40 лет Победы, 330</t>
  </si>
  <si>
    <t>16.198</t>
  </si>
  <si>
    <t>Книжная, 175б</t>
  </si>
  <si>
    <t>16.199</t>
  </si>
  <si>
    <t>ул. Аксайская, 6/1 лит.Е</t>
  </si>
  <si>
    <t>16.200</t>
  </si>
  <si>
    <t>Владиленская, 223/35</t>
  </si>
  <si>
    <t>16.201</t>
  </si>
  <si>
    <t>Красноармейская, 222</t>
  </si>
  <si>
    <t>16.202</t>
  </si>
  <si>
    <t>Чехова, 6-8</t>
  </si>
  <si>
    <t>16.203</t>
  </si>
  <si>
    <t>Нефтегорская, 15</t>
  </si>
  <si>
    <t>16.204</t>
  </si>
  <si>
    <t>Суздальский, 15а</t>
  </si>
  <si>
    <t>16.205</t>
  </si>
  <si>
    <t>Левобережная, 4а</t>
  </si>
  <si>
    <t>16.206</t>
  </si>
  <si>
    <t>Энергетиков, 3а</t>
  </si>
  <si>
    <t>16.207</t>
  </si>
  <si>
    <t>В.Пановой, 31-33/30</t>
  </si>
  <si>
    <t>16.208</t>
  </si>
  <si>
    <t>40 лет Победы, 13а</t>
  </si>
  <si>
    <t>16.209</t>
  </si>
  <si>
    <t>Б.Садовая, 38</t>
  </si>
  <si>
    <t>16.210</t>
  </si>
  <si>
    <t>Передвиж.диз.(Эстонская, 49а)</t>
  </si>
  <si>
    <t>16.211</t>
  </si>
  <si>
    <t>Передвиж.диз.(Совхозная, 32а)</t>
  </si>
  <si>
    <t>В случае наличия нескольких источников тепловой энергии норматив удельного расхода условного топлива по каждому из них указывается в отдельных строках.</t>
  </si>
  <si>
    <t>17</t>
  </si>
  <si>
    <t>Плановый удельный расход условного топлива при производстве тепловой энергии источниками тепловой энергии с распределением по источникам тепловой энергии</t>
  </si>
  <si>
    <t>Указывается плановый удельный расход условного топлива при производстве тепловой энергии источниками тепловой энергии по всем источникам тепловой энергии в целом.
Информация указывается только едиными теплоснабжающими организациями, теплоснабжающими организациями и теплосетевыми организациями в ценовых зонах теплоснабжения.</t>
  </si>
  <si>
    <t>17.0</t>
  </si>
  <si>
    <t>17.1</t>
  </si>
  <si>
    <t>17.2</t>
  </si>
  <si>
    <t>17.3</t>
  </si>
  <si>
    <t>17.4</t>
  </si>
  <si>
    <t>17.5</t>
  </si>
  <si>
    <t>17.6</t>
  </si>
  <si>
    <t>17.7</t>
  </si>
  <si>
    <t>17.8</t>
  </si>
  <si>
    <t>17.9</t>
  </si>
  <si>
    <t>17.10</t>
  </si>
  <si>
    <t>17.11</t>
  </si>
  <si>
    <t>17.12</t>
  </si>
  <si>
    <t>17.13</t>
  </si>
  <si>
    <t>17.14</t>
  </si>
  <si>
    <t>17.15</t>
  </si>
  <si>
    <t>17.16</t>
  </si>
  <si>
    <t>17.17</t>
  </si>
  <si>
    <t>17.18</t>
  </si>
  <si>
    <t>17.19</t>
  </si>
  <si>
    <t>17.20</t>
  </si>
  <si>
    <t>17.21</t>
  </si>
  <si>
    <t>17.22</t>
  </si>
  <si>
    <t>17.23</t>
  </si>
  <si>
    <t>17.24</t>
  </si>
  <si>
    <t>17.25</t>
  </si>
  <si>
    <t>17.26</t>
  </si>
  <si>
    <t>17.27</t>
  </si>
  <si>
    <t>17.28</t>
  </si>
  <si>
    <t>17.29</t>
  </si>
  <si>
    <t>17.30</t>
  </si>
  <si>
    <t>17.31</t>
  </si>
  <si>
    <t>17.32</t>
  </si>
  <si>
    <t>17.33</t>
  </si>
  <si>
    <t>17.34</t>
  </si>
  <si>
    <t>17.35</t>
  </si>
  <si>
    <t>17.36</t>
  </si>
  <si>
    <t>17.37</t>
  </si>
  <si>
    <t>17.38</t>
  </si>
  <si>
    <t>17.39</t>
  </si>
  <si>
    <t>17.40</t>
  </si>
  <si>
    <t>17.41</t>
  </si>
  <si>
    <t>17.42</t>
  </si>
  <si>
    <t>17.43</t>
  </si>
  <si>
    <t>17.44</t>
  </si>
  <si>
    <t>17.45</t>
  </si>
  <si>
    <t>17.46</t>
  </si>
  <si>
    <t>17.47</t>
  </si>
  <si>
    <t>17.48</t>
  </si>
  <si>
    <t>17.49</t>
  </si>
  <si>
    <t>17.50</t>
  </si>
  <si>
    <t>17.51</t>
  </si>
  <si>
    <t>17.52</t>
  </si>
  <si>
    <t>17.53</t>
  </si>
  <si>
    <t>17.54</t>
  </si>
  <si>
    <t>17.55</t>
  </si>
  <si>
    <t>17.56</t>
  </si>
  <si>
    <t>17.57</t>
  </si>
  <si>
    <t>17.58</t>
  </si>
  <si>
    <t>17.59</t>
  </si>
  <si>
    <t>17.60</t>
  </si>
  <si>
    <t>17.61</t>
  </si>
  <si>
    <t>17.62</t>
  </si>
  <si>
    <t>17.63</t>
  </si>
  <si>
    <t>17.64</t>
  </si>
  <si>
    <t>17.65</t>
  </si>
  <si>
    <t>17.66</t>
  </si>
  <si>
    <t>17.67</t>
  </si>
  <si>
    <t>17.68</t>
  </si>
  <si>
    <t>17.69</t>
  </si>
  <si>
    <t>17.70</t>
  </si>
  <si>
    <t>17.71</t>
  </si>
  <si>
    <t>17.72</t>
  </si>
  <si>
    <t>17.73</t>
  </si>
  <si>
    <t>17.74</t>
  </si>
  <si>
    <t>17.75</t>
  </si>
  <si>
    <t>17.76</t>
  </si>
  <si>
    <t>17.77</t>
  </si>
  <si>
    <t>17.78</t>
  </si>
  <si>
    <t>17.79</t>
  </si>
  <si>
    <t>17.80</t>
  </si>
  <si>
    <t>17.81</t>
  </si>
  <si>
    <t>17.82</t>
  </si>
  <si>
    <t>17.83</t>
  </si>
  <si>
    <t>17.84</t>
  </si>
  <si>
    <t>17.85</t>
  </si>
  <si>
    <t>17.86</t>
  </si>
  <si>
    <t>17.87</t>
  </si>
  <si>
    <t>17.88</t>
  </si>
  <si>
    <t>17.89</t>
  </si>
  <si>
    <t>17.90</t>
  </si>
  <si>
    <t>17.91</t>
  </si>
  <si>
    <t>17.92</t>
  </si>
  <si>
    <t>17.93</t>
  </si>
  <si>
    <t>17.94</t>
  </si>
  <si>
    <t>17.95</t>
  </si>
  <si>
    <t>17.96</t>
  </si>
  <si>
    <t>17.97</t>
  </si>
  <si>
    <t>17.98</t>
  </si>
  <si>
    <t>17.99</t>
  </si>
  <si>
    <t>17.100</t>
  </si>
  <si>
    <t>17.101</t>
  </si>
  <si>
    <t>17.102</t>
  </si>
  <si>
    <t>17.103</t>
  </si>
  <si>
    <t>17.104</t>
  </si>
  <si>
    <t>17.105</t>
  </si>
  <si>
    <t>17.106</t>
  </si>
  <si>
    <t>17.107</t>
  </si>
  <si>
    <t>17.108</t>
  </si>
  <si>
    <t>17.109</t>
  </si>
  <si>
    <t>17.110</t>
  </si>
  <si>
    <t>17.111</t>
  </si>
  <si>
    <t>17.112</t>
  </si>
  <si>
    <t>17.113</t>
  </si>
  <si>
    <t>17.114</t>
  </si>
  <si>
    <t>17.115</t>
  </si>
  <si>
    <t>17.116</t>
  </si>
  <si>
    <t>17.117</t>
  </si>
  <si>
    <t>17.118</t>
  </si>
  <si>
    <t>17.119</t>
  </si>
  <si>
    <t>17.120</t>
  </si>
  <si>
    <t>17.121</t>
  </si>
  <si>
    <t>17.122</t>
  </si>
  <si>
    <t>17.123</t>
  </si>
  <si>
    <t>17.124</t>
  </si>
  <si>
    <t>17.125</t>
  </si>
  <si>
    <t>17.126</t>
  </si>
  <si>
    <t>17.127</t>
  </si>
  <si>
    <t>17.128</t>
  </si>
  <si>
    <t>17.129</t>
  </si>
  <si>
    <t>17.130</t>
  </si>
  <si>
    <t>17.131</t>
  </si>
  <si>
    <t>17.132</t>
  </si>
  <si>
    <t>17.133</t>
  </si>
  <si>
    <t>17.134</t>
  </si>
  <si>
    <t>17.135</t>
  </si>
  <si>
    <t>17.136</t>
  </si>
  <si>
    <t>17.137</t>
  </si>
  <si>
    <t>17.138</t>
  </si>
  <si>
    <t>17.139</t>
  </si>
  <si>
    <t>17.140</t>
  </si>
  <si>
    <t>17.141</t>
  </si>
  <si>
    <t>17.142</t>
  </si>
  <si>
    <t>17.143</t>
  </si>
  <si>
    <t>17.144</t>
  </si>
  <si>
    <t>17.145</t>
  </si>
  <si>
    <t>17.146</t>
  </si>
  <si>
    <t>17.147</t>
  </si>
  <si>
    <t>17.148</t>
  </si>
  <si>
    <t>17.149</t>
  </si>
  <si>
    <t>17.150</t>
  </si>
  <si>
    <t>17.151</t>
  </si>
  <si>
    <t>17.152</t>
  </si>
  <si>
    <t>17.153</t>
  </si>
  <si>
    <t>17.154</t>
  </si>
  <si>
    <t>17.155</t>
  </si>
  <si>
    <t>17.156</t>
  </si>
  <si>
    <t>17.157</t>
  </si>
  <si>
    <t>17.158</t>
  </si>
  <si>
    <t>17.159</t>
  </si>
  <si>
    <t>17.160</t>
  </si>
  <si>
    <t>17.161</t>
  </si>
  <si>
    <t>17.162</t>
  </si>
  <si>
    <t>17.163</t>
  </si>
  <si>
    <t>17.164</t>
  </si>
  <si>
    <t>17.165</t>
  </si>
  <si>
    <t>17.166</t>
  </si>
  <si>
    <t>17.167</t>
  </si>
  <si>
    <t>17.168</t>
  </si>
  <si>
    <t>17.169</t>
  </si>
  <si>
    <t>17.170</t>
  </si>
  <si>
    <t>17.171</t>
  </si>
  <si>
    <t>17.172</t>
  </si>
  <si>
    <t>17.173</t>
  </si>
  <si>
    <t>17.174</t>
  </si>
  <si>
    <t>17.175</t>
  </si>
  <si>
    <t>17.176</t>
  </si>
  <si>
    <t>17.177</t>
  </si>
  <si>
    <t>17.178</t>
  </si>
  <si>
    <t>17.179</t>
  </si>
  <si>
    <t>17.180</t>
  </si>
  <si>
    <t>17.181</t>
  </si>
  <si>
    <t>17.182</t>
  </si>
  <si>
    <t>17.183</t>
  </si>
  <si>
    <t>17.184</t>
  </si>
  <si>
    <t>17.185</t>
  </si>
  <si>
    <t>17.186</t>
  </si>
  <si>
    <t>17.187</t>
  </si>
  <si>
    <t>17.188</t>
  </si>
  <si>
    <t>17.189</t>
  </si>
  <si>
    <t>17.190</t>
  </si>
  <si>
    <t>17.191</t>
  </si>
  <si>
    <t>17.192</t>
  </si>
  <si>
    <t>17.193</t>
  </si>
  <si>
    <t>17.194</t>
  </si>
  <si>
    <t>17.195</t>
  </si>
  <si>
    <t>17.196</t>
  </si>
  <si>
    <t>17.197</t>
  </si>
  <si>
    <t>17.198</t>
  </si>
  <si>
    <t>17.199</t>
  </si>
  <si>
    <t>17.200</t>
  </si>
  <si>
    <t>17.201</t>
  </si>
  <si>
    <t>17.202</t>
  </si>
  <si>
    <t>17.203</t>
  </si>
  <si>
    <t>17.204</t>
  </si>
  <si>
    <t>17.205</t>
  </si>
  <si>
    <t>17.206</t>
  </si>
  <si>
    <t>17.207</t>
  </si>
  <si>
    <t>17.208</t>
  </si>
  <si>
    <t>17.209</t>
  </si>
  <si>
    <t>17.210</t>
  </si>
  <si>
    <t>17.211</t>
  </si>
  <si>
    <t>В случае наличия нескольких источников тепловой энергии плановый удельный расход условного топлива по каждому из них указывается в отдельных строках.</t>
  </si>
  <si>
    <t>18</t>
  </si>
  <si>
    <t>Фактический удельный расход условного топлива при производстве тепловой энергии источниками тепловой энергии с распределением по источникам тепловой энергии</t>
  </si>
  <si>
    <t>Регулируемыми организациями указывается информация с распределением по источникам тепловой энергии, используемым для осуществления регулируемых видов деятельности.</t>
  </si>
  <si>
    <t>18.0</t>
  </si>
  <si>
    <t>18.1</t>
  </si>
  <si>
    <t>18.2</t>
  </si>
  <si>
    <t>18.3</t>
  </si>
  <si>
    <t>18.4</t>
  </si>
  <si>
    <t>18.5</t>
  </si>
  <si>
    <t>18.6</t>
  </si>
  <si>
    <t>18.7</t>
  </si>
  <si>
    <t>18.8</t>
  </si>
  <si>
    <t>18.9</t>
  </si>
  <si>
    <t>18.10</t>
  </si>
  <si>
    <t>18.11</t>
  </si>
  <si>
    <t>18.12</t>
  </si>
  <si>
    <t>18.13</t>
  </si>
  <si>
    <t>18.14</t>
  </si>
  <si>
    <t>18.15</t>
  </si>
  <si>
    <t>18.16</t>
  </si>
  <si>
    <t>18.17</t>
  </si>
  <si>
    <t>18.18</t>
  </si>
  <si>
    <t>18.19</t>
  </si>
  <si>
    <t>18.20</t>
  </si>
  <si>
    <t>18.21</t>
  </si>
  <si>
    <t>18.22</t>
  </si>
  <si>
    <t>18.23</t>
  </si>
  <si>
    <t>18.24</t>
  </si>
  <si>
    <t>18.25</t>
  </si>
  <si>
    <t>18.26</t>
  </si>
  <si>
    <t>18.27</t>
  </si>
  <si>
    <t>18.28</t>
  </si>
  <si>
    <t>18.29</t>
  </si>
  <si>
    <t>18.30</t>
  </si>
  <si>
    <t>18.31</t>
  </si>
  <si>
    <t>18.32</t>
  </si>
  <si>
    <t>18.33</t>
  </si>
  <si>
    <t>18.34</t>
  </si>
  <si>
    <t>18.35</t>
  </si>
  <si>
    <t>18.36</t>
  </si>
  <si>
    <t>18.37</t>
  </si>
  <si>
    <t>18.38</t>
  </si>
  <si>
    <t>18.39</t>
  </si>
  <si>
    <t>18.40</t>
  </si>
  <si>
    <t>18.41</t>
  </si>
  <si>
    <t>18.42</t>
  </si>
  <si>
    <t>18.43</t>
  </si>
  <si>
    <t>18.44</t>
  </si>
  <si>
    <t>18.45</t>
  </si>
  <si>
    <t>18.46</t>
  </si>
  <si>
    <t>18.47</t>
  </si>
  <si>
    <t>18.48</t>
  </si>
  <si>
    <t>18.49</t>
  </si>
  <si>
    <t>18.50</t>
  </si>
  <si>
    <t>18.51</t>
  </si>
  <si>
    <t>18.52</t>
  </si>
  <si>
    <t>18.53</t>
  </si>
  <si>
    <t>18.54</t>
  </si>
  <si>
    <t>18.55</t>
  </si>
  <si>
    <t>18.56</t>
  </si>
  <si>
    <t>18.57</t>
  </si>
  <si>
    <t>18.58</t>
  </si>
  <si>
    <t>18.59</t>
  </si>
  <si>
    <t>18.60</t>
  </si>
  <si>
    <t>18.61</t>
  </si>
  <si>
    <t>18.62</t>
  </si>
  <si>
    <t>18.63</t>
  </si>
  <si>
    <t>18.64</t>
  </si>
  <si>
    <t>18.65</t>
  </si>
  <si>
    <t>18.66</t>
  </si>
  <si>
    <t>18.67</t>
  </si>
  <si>
    <t>18.68</t>
  </si>
  <si>
    <t>18.69</t>
  </si>
  <si>
    <t>18.70</t>
  </si>
  <si>
    <t>18.71</t>
  </si>
  <si>
    <t>18.72</t>
  </si>
  <si>
    <t>18.73</t>
  </si>
  <si>
    <t>18.74</t>
  </si>
  <si>
    <t>18.75</t>
  </si>
  <si>
    <t>18.76</t>
  </si>
  <si>
    <t>18.77</t>
  </si>
  <si>
    <t>18.78</t>
  </si>
  <si>
    <t>18.79</t>
  </si>
  <si>
    <t>18.80</t>
  </si>
  <si>
    <t>18.81</t>
  </si>
  <si>
    <t>18.82</t>
  </si>
  <si>
    <t>18.83</t>
  </si>
  <si>
    <t>18.84</t>
  </si>
  <si>
    <t>18.85</t>
  </si>
  <si>
    <t>18.86</t>
  </si>
  <si>
    <t>18.87</t>
  </si>
  <si>
    <t>18.88</t>
  </si>
  <si>
    <t>18.89</t>
  </si>
  <si>
    <t>18.90</t>
  </si>
  <si>
    <t>18.91</t>
  </si>
  <si>
    <t>18.92</t>
  </si>
  <si>
    <t>18.93</t>
  </si>
  <si>
    <t>18.94</t>
  </si>
  <si>
    <t>18.95</t>
  </si>
  <si>
    <t>18.96</t>
  </si>
  <si>
    <t>18.97</t>
  </si>
  <si>
    <t>18.98</t>
  </si>
  <si>
    <t>18.99</t>
  </si>
  <si>
    <t>18.100</t>
  </si>
  <si>
    <t>18.101</t>
  </si>
  <si>
    <t>18.102</t>
  </si>
  <si>
    <t>18.103</t>
  </si>
  <si>
    <t>18.104</t>
  </si>
  <si>
    <t>18.105</t>
  </si>
  <si>
    <t>18.106</t>
  </si>
  <si>
    <t>18.107</t>
  </si>
  <si>
    <t>18.108</t>
  </si>
  <si>
    <t>18.109</t>
  </si>
  <si>
    <t>18.110</t>
  </si>
  <si>
    <t>18.111</t>
  </si>
  <si>
    <t>18.112</t>
  </si>
  <si>
    <t>18.113</t>
  </si>
  <si>
    <t>18.114</t>
  </si>
  <si>
    <t>18.115</t>
  </si>
  <si>
    <t>18.116</t>
  </si>
  <si>
    <t>18.117</t>
  </si>
  <si>
    <t>18.118</t>
  </si>
  <si>
    <t>18.119</t>
  </si>
  <si>
    <t>18.120</t>
  </si>
  <si>
    <t>18.121</t>
  </si>
  <si>
    <t>18.122</t>
  </si>
  <si>
    <t>18.123</t>
  </si>
  <si>
    <t>18.124</t>
  </si>
  <si>
    <t>18.125</t>
  </si>
  <si>
    <t>18.126</t>
  </si>
  <si>
    <t>18.127</t>
  </si>
  <si>
    <t>18.128</t>
  </si>
  <si>
    <t>18.129</t>
  </si>
  <si>
    <t>18.130</t>
  </si>
  <si>
    <t>18.131</t>
  </si>
  <si>
    <t>18.132</t>
  </si>
  <si>
    <t>18.133</t>
  </si>
  <si>
    <t>18.134</t>
  </si>
  <si>
    <t>18.135</t>
  </si>
  <si>
    <t>18.136</t>
  </si>
  <si>
    <t>18.137</t>
  </si>
  <si>
    <t>18.138</t>
  </si>
  <si>
    <t>18.139</t>
  </si>
  <si>
    <t>18.140</t>
  </si>
  <si>
    <t>18.141</t>
  </si>
  <si>
    <t>18.142</t>
  </si>
  <si>
    <t>18.143</t>
  </si>
  <si>
    <t>18.144</t>
  </si>
  <si>
    <t>18.145</t>
  </si>
  <si>
    <t>18.146</t>
  </si>
  <si>
    <t>18.147</t>
  </si>
  <si>
    <t>18.148</t>
  </si>
  <si>
    <t>18.149</t>
  </si>
  <si>
    <t>18.150</t>
  </si>
  <si>
    <t>18.151</t>
  </si>
  <si>
    <t>18.152</t>
  </si>
  <si>
    <t>18.153</t>
  </si>
  <si>
    <t>18.154</t>
  </si>
  <si>
    <t>18.155</t>
  </si>
  <si>
    <t>18.156</t>
  </si>
  <si>
    <t>18.157</t>
  </si>
  <si>
    <t>18.158</t>
  </si>
  <si>
    <t>18.159</t>
  </si>
  <si>
    <t>18.160</t>
  </si>
  <si>
    <t>18.161</t>
  </si>
  <si>
    <t>18.162</t>
  </si>
  <si>
    <t>18.163</t>
  </si>
  <si>
    <t>18.164</t>
  </si>
  <si>
    <t>18.165</t>
  </si>
  <si>
    <t>18.166</t>
  </si>
  <si>
    <t>18.167</t>
  </si>
  <si>
    <t>18.168</t>
  </si>
  <si>
    <t>18.169</t>
  </si>
  <si>
    <t>18.170</t>
  </si>
  <si>
    <t>18.171</t>
  </si>
  <si>
    <t>18.172</t>
  </si>
  <si>
    <t>18.173</t>
  </si>
  <si>
    <t>18.174</t>
  </si>
  <si>
    <t>18.175</t>
  </si>
  <si>
    <t>18.176</t>
  </si>
  <si>
    <t>18.177</t>
  </si>
  <si>
    <t>18.178</t>
  </si>
  <si>
    <t>18.179</t>
  </si>
  <si>
    <t>18.180</t>
  </si>
  <si>
    <t>18.181</t>
  </si>
  <si>
    <t>18.182</t>
  </si>
  <si>
    <t>18.183</t>
  </si>
  <si>
    <t>18.184</t>
  </si>
  <si>
    <t>18.185</t>
  </si>
  <si>
    <t>18.186</t>
  </si>
  <si>
    <t>18.187</t>
  </si>
  <si>
    <t>18.188</t>
  </si>
  <si>
    <t>18.189</t>
  </si>
  <si>
    <t>18.190</t>
  </si>
  <si>
    <t>18.191</t>
  </si>
  <si>
    <t>18.192</t>
  </si>
  <si>
    <t>18.193</t>
  </si>
  <si>
    <t>18.194</t>
  </si>
  <si>
    <t>18.195</t>
  </si>
  <si>
    <t>18.196</t>
  </si>
  <si>
    <t>18.197</t>
  </si>
  <si>
    <t>18.198</t>
  </si>
  <si>
    <t>18.199</t>
  </si>
  <si>
    <t>18.200</t>
  </si>
  <si>
    <t>18.201</t>
  </si>
  <si>
    <t>18.202</t>
  </si>
  <si>
    <t>18.203</t>
  </si>
  <si>
    <t>18.204</t>
  </si>
  <si>
    <t>18.205</t>
  </si>
  <si>
    <t>18.206</t>
  </si>
  <si>
    <t>18.207</t>
  </si>
  <si>
    <t>18.208</t>
  </si>
  <si>
    <t>18.209</t>
  </si>
  <si>
    <t>18.210</t>
  </si>
  <si>
    <t>18.211</t>
  </si>
  <si>
    <t>В случае наличия нескольких источников тепловой энергии фактический удельный расход условного топлива по каждому из них указывается в отдельных строках.</t>
  </si>
  <si>
    <t>19</t>
  </si>
  <si>
    <t>Удельный расход электрической энергии на производство (передачу) тепловой энергии на единицу тепловой энергии, отпускаемой потребителям</t>
  </si>
  <si>
    <t>тыс. кВт.ч/Гкал</t>
  </si>
  <si>
    <t>Регулируемыми организациями указывается информация по договорам, заключенным в рамках осуществления регулируемой деятельности.</t>
  </si>
  <si>
    <t>20</t>
  </si>
  <si>
    <t>Удельный расход холодной воды на производство (передачу) тепловой энергии на единицу тепловой энергии, отпускаемой потребителям</t>
  </si>
  <si>
    <t>куб.м/Гкал</t>
  </si>
  <si>
    <t>21</t>
  </si>
  <si>
    <t>Информация о показателях технико-экономического состояния систем теплоснабжения (за исключением теплопотребляющих установок потребителей тепловой энергии, теплоносителя, а также источников тепловой энергии, функционирующих в режиме комбинированной выработки электрической и тепловой энергии), в т.ч.:</t>
  </si>
  <si>
    <t>Указывается ссылка на документ, предварительно загруженный в хранилище файлов ФГИС ЕИАС.</t>
  </si>
  <si>
    <t>21.1</t>
  </si>
  <si>
    <t>Информация о показателях физического износа объектов теплоснабжения</t>
  </si>
  <si>
    <t>21.2</t>
  </si>
  <si>
    <t>Информация о показателях энергетической эффективности объектов теплоснабжения</t>
  </si>
  <si>
    <t>Единые теплоснабжающие организации размещают информацию, указанную в пунктах 1 – 11.2, 13 – 15, 17 – 21.2 формы.</t>
  </si>
  <si>
    <t>Теплоснабжающие организации и теплосетевые организации в ценовых зонах теплоснабжения размещают информацию, указанную в пунктах 1 – 8.1, 10, 13 – 15, 17 – 18.1, 21 – 21.2 формы.</t>
  </si>
  <si>
    <t>Тепловая энергия</t>
  </si>
  <si>
    <t>Вид деятельности:_x000D_
  - Производство тепловой энергии. Некомбинированная выработка;  Передача. Тепловая энергия; Сбыт. Тепловая энергия; 
_x000D_
Территория оказания услуг:_x000D_
  - без дифференциации_x000D_
_x000D_
Централизованная система теплоснабжения:_x000D_
  - наименование отсутствует</t>
  </si>
  <si>
    <r>
      <t>Информация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деятельности),  информация об основных технико-экономических параметрах деятельности единой теплоснабжающей организации, теплоснабжающей организации и теплосетевой организации в ценовых зонах теплоснабжения</t>
    </r>
    <r>
      <rPr>
        <b/>
        <sz val="10"/>
        <rFont val="Tahoma"/>
        <family val="2"/>
        <charset val="204"/>
      </rPr>
      <t xml:space="preserve"> за 2018 год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</si>
</sst>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21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0"/>
      <name val="Tahoma"/>
      <family val="2"/>
      <charset val="204"/>
    </font>
    <font>
      <sz val="1"/>
      <color theme="0"/>
      <name val="Tahoma"/>
      <family val="2"/>
      <charset val="204"/>
    </font>
    <font>
      <sz val="9"/>
      <name val="Tahoma"/>
      <family val="2"/>
      <charset val="204"/>
    </font>
    <font>
      <sz val="15"/>
      <color theme="0"/>
      <name val="Tahoma"/>
      <family val="2"/>
      <charset val="204"/>
    </font>
    <font>
      <sz val="9"/>
      <color rgb="FFFF0000"/>
      <name val="Tahoma"/>
      <family val="2"/>
      <charset val="204"/>
    </font>
    <font>
      <sz val="9"/>
      <color indexed="9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ahoma"/>
      <family val="2"/>
      <charset val="204"/>
    </font>
    <font>
      <b/>
      <sz val="9"/>
      <name val="Tahoma"/>
      <family val="2"/>
      <charset val="204"/>
    </font>
    <font>
      <sz val="9"/>
      <color indexed="55"/>
      <name val="Tahoma"/>
      <family val="2"/>
      <charset val="204"/>
    </font>
    <font>
      <sz val="1"/>
      <name val="Tahoma"/>
      <family val="2"/>
      <charset val="204"/>
    </font>
    <font>
      <sz val="1"/>
      <color rgb="FFFF0000"/>
      <name val="Tahoma"/>
      <family val="2"/>
      <charset val="204"/>
    </font>
    <font>
      <sz val="1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62"/>
      <name val="Tahoma"/>
      <family val="2"/>
      <charset val="204"/>
    </font>
    <font>
      <sz val="9"/>
      <color indexed="8"/>
      <name val="Tahoma"/>
      <family val="2"/>
      <charset val="204"/>
    </font>
    <font>
      <u/>
      <sz val="9"/>
      <color rgb="FF333399"/>
      <name val="Tahoma"/>
      <family val="2"/>
      <charset val="204"/>
    </font>
    <font>
      <vertAlign val="superscript"/>
      <sz val="9"/>
      <name val="Tahoma"/>
      <family val="2"/>
      <charset val="204"/>
    </font>
    <font>
      <b/>
      <sz val="10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 tint="-0.249977111117893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/>
    <xf numFmtId="0" fontId="1" fillId="0" borderId="0"/>
    <xf numFmtId="0" fontId="8" fillId="0" borderId="0"/>
    <xf numFmtId="0" fontId="10" fillId="0" borderId="4" applyBorder="0">
      <alignment horizontal="center" vertical="center" wrapText="1"/>
    </xf>
    <xf numFmtId="49" fontId="4" fillId="0" borderId="0" applyBorder="0">
      <alignment vertical="top"/>
    </xf>
    <xf numFmtId="49" fontId="17" fillId="4" borderId="0" applyBorder="0">
      <alignment vertical="top"/>
    </xf>
    <xf numFmtId="0" fontId="1" fillId="0" borderId="0"/>
    <xf numFmtId="0" fontId="18" fillId="0" borderId="0" applyNumberFormat="0" applyFill="0" applyBorder="0" applyAlignment="0" applyProtection="0">
      <alignment vertical="top"/>
      <protection locked="0"/>
    </xf>
  </cellStyleXfs>
  <cellXfs count="112">
    <xf numFmtId="0" fontId="0" fillId="0" borderId="0" xfId="0"/>
    <xf numFmtId="0" fontId="2" fillId="0" borderId="0" xfId="1" applyFont="1" applyFill="1" applyAlignment="1" applyProtection="1">
      <alignment vertical="center" wrapText="1"/>
    </xf>
    <xf numFmtId="0" fontId="2" fillId="0" borderId="0" xfId="1" applyFont="1" applyFill="1" applyBorder="1" applyAlignment="1" applyProtection="1">
      <alignment vertical="center" wrapText="1"/>
    </xf>
    <xf numFmtId="0" fontId="3" fillId="0" borderId="0" xfId="1" applyFont="1" applyFill="1" applyAlignment="1" applyProtection="1">
      <alignment vertical="center" wrapText="1"/>
    </xf>
    <xf numFmtId="49" fontId="4" fillId="0" borderId="0" xfId="1" applyNumberFormat="1" applyFont="1" applyFill="1" applyBorder="1" applyAlignment="1" applyProtection="1">
      <alignment horizontal="center" vertical="top" wrapText="1"/>
    </xf>
    <xf numFmtId="49" fontId="4" fillId="0" borderId="1" xfId="1" applyNumberFormat="1" applyFont="1" applyFill="1" applyBorder="1" applyAlignment="1" applyProtection="1">
      <alignment horizontal="center" vertical="center" wrapText="1"/>
    </xf>
    <xf numFmtId="49" fontId="4" fillId="2" borderId="1" xfId="1" applyNumberFormat="1" applyFont="1" applyFill="1" applyBorder="1" applyAlignment="1" applyProtection="1">
      <alignment vertical="center" wrapText="1"/>
      <protection locked="0"/>
    </xf>
    <xf numFmtId="4" fontId="4" fillId="3" borderId="1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2" xfId="1" applyFont="1" applyFill="1" applyBorder="1" applyAlignment="1" applyProtection="1">
      <alignment vertical="top" wrapText="1"/>
    </xf>
    <xf numFmtId="0" fontId="5" fillId="0" borderId="0" xfId="1" applyFont="1" applyFill="1" applyAlignment="1" applyProtection="1">
      <alignment vertical="center" wrapText="1"/>
    </xf>
    <xf numFmtId="0" fontId="6" fillId="0" borderId="0" xfId="1" applyFont="1" applyFill="1" applyAlignment="1" applyProtection="1">
      <alignment vertical="center" wrapText="1"/>
    </xf>
    <xf numFmtId="0" fontId="7" fillId="0" borderId="0" xfId="1" applyFont="1" applyFill="1" applyAlignment="1" applyProtection="1">
      <alignment vertical="center" wrapText="1"/>
    </xf>
    <xf numFmtId="0" fontId="4" fillId="0" borderId="0" xfId="1" applyFont="1" applyFill="1" applyBorder="1" applyAlignment="1" applyProtection="1">
      <alignment vertical="center" wrapText="1"/>
    </xf>
    <xf numFmtId="0" fontId="4" fillId="0" borderId="0" xfId="1" applyFont="1" applyFill="1" applyAlignment="1" applyProtection="1">
      <alignment vertical="center" wrapText="1"/>
    </xf>
    <xf numFmtId="49" fontId="4" fillId="0" borderId="0" xfId="1" applyNumberFormat="1" applyFont="1" applyFill="1" applyBorder="1" applyAlignment="1" applyProtection="1">
      <alignment horizontal="center" vertical="center" wrapText="1"/>
    </xf>
    <xf numFmtId="49" fontId="4" fillId="0" borderId="3" xfId="1" applyNumberFormat="1" applyFont="1" applyFill="1" applyBorder="1" applyAlignment="1" applyProtection="1">
      <alignment horizontal="center" vertical="center" wrapText="1"/>
    </xf>
    <xf numFmtId="164" fontId="4" fillId="3" borderId="1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" xfId="1" applyFont="1" applyFill="1" applyBorder="1" applyAlignment="1" applyProtection="1">
      <alignment vertical="center" wrapText="1"/>
    </xf>
    <xf numFmtId="49" fontId="2" fillId="0" borderId="0" xfId="1" applyNumberFormat="1" applyFont="1" applyFill="1" applyAlignment="1" applyProtection="1">
      <alignment horizontal="center" vertical="center" wrapText="1"/>
    </xf>
    <xf numFmtId="0" fontId="4" fillId="0" borderId="3" xfId="1" applyNumberFormat="1" applyFont="1" applyFill="1" applyBorder="1" applyAlignment="1" applyProtection="1">
      <alignment horizontal="center" vertical="center" wrapText="1"/>
    </xf>
    <xf numFmtId="0" fontId="4" fillId="2" borderId="1" xfId="1" applyNumberFormat="1" applyFont="1" applyFill="1" applyBorder="1" applyAlignment="1" applyProtection="1">
      <alignment horizontal="left" vertical="center" wrapText="1" indent="2"/>
      <protection locked="0"/>
    </xf>
    <xf numFmtId="49" fontId="3" fillId="0" borderId="0" xfId="1" applyNumberFormat="1" applyFont="1" applyFill="1" applyBorder="1" applyAlignment="1" applyProtection="1">
      <alignment horizontal="center" vertical="center" wrapText="1"/>
    </xf>
    <xf numFmtId="0" fontId="3" fillId="0" borderId="3" xfId="1" applyNumberFormat="1" applyFont="1" applyFill="1" applyBorder="1" applyAlignment="1" applyProtection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left" vertical="center" wrapText="1" indent="2"/>
    </xf>
    <xf numFmtId="0" fontId="3" fillId="0" borderId="1" xfId="1" applyFont="1" applyFill="1" applyBorder="1" applyAlignment="1" applyProtection="1">
      <alignment horizontal="center" vertical="center" wrapText="1"/>
    </xf>
    <xf numFmtId="0" fontId="3" fillId="0" borderId="1" xfId="1" applyFont="1" applyFill="1" applyBorder="1" applyAlignment="1" applyProtection="1">
      <alignment vertical="center" wrapText="1"/>
    </xf>
    <xf numFmtId="0" fontId="4" fillId="0" borderId="1" xfId="1" applyFont="1" applyFill="1" applyBorder="1" applyAlignment="1" applyProtection="1">
      <alignment horizontal="left" vertical="center" wrapText="1" indent="3"/>
    </xf>
    <xf numFmtId="49" fontId="4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3" borderId="1" xfId="1" applyNumberFormat="1" applyFont="1" applyFill="1" applyBorder="1" applyAlignment="1" applyProtection="1">
      <alignment horizontal="left" vertical="center" wrapText="1"/>
      <protection locked="0"/>
    </xf>
    <xf numFmtId="0" fontId="7" fillId="0" borderId="0" xfId="1" applyFont="1" applyFill="1" applyBorder="1" applyAlignment="1" applyProtection="1">
      <alignment vertical="center" wrapText="1"/>
    </xf>
    <xf numFmtId="0" fontId="9" fillId="0" borderId="0" xfId="2" applyFont="1" applyFill="1" applyBorder="1" applyAlignment="1" applyProtection="1">
      <alignment vertical="center" wrapText="1"/>
    </xf>
    <xf numFmtId="0" fontId="4" fillId="0" borderId="1" xfId="1" applyFont="1" applyFill="1" applyBorder="1" applyAlignment="1" applyProtection="1">
      <alignment horizontal="center" vertical="center" wrapText="1"/>
    </xf>
    <xf numFmtId="0" fontId="11" fillId="0" borderId="5" xfId="3" applyNumberFormat="1" applyFont="1" applyFill="1" applyBorder="1" applyAlignment="1" applyProtection="1">
      <alignment horizontal="center" vertical="center" wrapText="1"/>
    </xf>
    <xf numFmtId="49" fontId="12" fillId="0" borderId="0" xfId="1" applyNumberFormat="1" applyFont="1" applyFill="1" applyBorder="1" applyAlignment="1" applyProtection="1">
      <alignment horizontal="center" vertical="center" wrapText="1"/>
    </xf>
    <xf numFmtId="0" fontId="13" fillId="0" borderId="0" xfId="1" applyFont="1" applyFill="1" applyAlignment="1" applyProtection="1">
      <alignment vertical="center" wrapText="1"/>
    </xf>
    <xf numFmtId="0" fontId="14" fillId="0" borderId="0" xfId="1" applyFont="1" applyFill="1" applyAlignment="1" applyProtection="1">
      <alignment vertical="center" wrapText="1"/>
    </xf>
    <xf numFmtId="0" fontId="12" fillId="0" borderId="0" xfId="1" applyFont="1" applyFill="1" applyAlignment="1" applyProtection="1">
      <alignment vertical="center" wrapText="1"/>
    </xf>
    <xf numFmtId="49" fontId="15" fillId="0" borderId="0" xfId="1" applyNumberFormat="1" applyFont="1" applyFill="1" applyBorder="1" applyAlignment="1" applyProtection="1">
      <alignment horizontal="center" vertical="top" wrapText="1"/>
    </xf>
    <xf numFmtId="0" fontId="15" fillId="0" borderId="0" xfId="1" applyFont="1" applyFill="1" applyAlignment="1" applyProtection="1">
      <alignment horizontal="center" vertical="center" wrapText="1"/>
    </xf>
    <xf numFmtId="14" fontId="4" fillId="0" borderId="0" xfId="1" applyNumberFormat="1" applyFont="1" applyFill="1" applyBorder="1" applyAlignment="1" applyProtection="1">
      <alignment horizontal="center" vertical="center" wrapText="1"/>
    </xf>
    <xf numFmtId="49" fontId="10" fillId="0" borderId="0" xfId="5" applyFont="1" applyFill="1" applyBorder="1" applyAlignment="1" applyProtection="1">
      <alignment horizontal="center" vertical="center"/>
    </xf>
    <xf numFmtId="0" fontId="3" fillId="0" borderId="0" xfId="1" applyFont="1" applyFill="1" applyBorder="1" applyAlignment="1" applyProtection="1">
      <alignment vertical="center" wrapText="1"/>
    </xf>
    <xf numFmtId="49" fontId="3" fillId="0" borderId="0" xfId="1" applyNumberFormat="1" applyFont="1" applyFill="1" applyAlignment="1" applyProtection="1">
      <alignment horizontal="center" vertical="center" wrapText="1"/>
    </xf>
    <xf numFmtId="49" fontId="12" fillId="0" borderId="6" xfId="1" applyNumberFormat="1" applyFont="1" applyFill="1" applyBorder="1" applyAlignment="1" applyProtection="1">
      <alignment horizontal="center" vertical="center" wrapText="1"/>
    </xf>
    <xf numFmtId="0" fontId="12" fillId="0" borderId="6" xfId="1" applyFont="1" applyFill="1" applyBorder="1" applyAlignment="1" applyProtection="1">
      <alignment horizontal="left" vertical="center" wrapText="1"/>
    </xf>
    <xf numFmtId="0" fontId="12" fillId="0" borderId="6" xfId="1" applyFont="1" applyFill="1" applyBorder="1" applyAlignment="1" applyProtection="1">
      <alignment horizontal="center" vertical="center" wrapText="1"/>
    </xf>
    <xf numFmtId="49" fontId="12" fillId="0" borderId="6" xfId="1" applyNumberFormat="1" applyFont="1" applyFill="1" applyBorder="1" applyAlignment="1" applyProtection="1">
      <alignment horizontal="left" vertical="center" wrapText="1"/>
    </xf>
    <xf numFmtId="0" fontId="19" fillId="0" borderId="0" xfId="1" applyFont="1" applyFill="1" applyAlignment="1" applyProtection="1">
      <alignment horizontal="right" vertical="top" wrapText="1"/>
    </xf>
    <xf numFmtId="0" fontId="4" fillId="0" borderId="0" xfId="1" applyFont="1" applyFill="1" applyAlignment="1" applyProtection="1">
      <alignment horizontal="left" vertical="center" wrapText="1"/>
    </xf>
    <xf numFmtId="0" fontId="12" fillId="0" borderId="0" xfId="1" applyFont="1" applyFill="1" applyBorder="1" applyAlignment="1" applyProtection="1">
      <alignment vertical="center" wrapText="1"/>
    </xf>
    <xf numFmtId="0" fontId="4" fillId="0" borderId="0" xfId="1" applyFont="1" applyFill="1" applyAlignment="1" applyProtection="1">
      <alignment vertical="center"/>
    </xf>
    <xf numFmtId="0" fontId="4" fillId="0" borderId="0" xfId="1" applyFont="1" applyFill="1" applyAlignment="1" applyProtection="1">
      <alignment horizontal="left" vertical="top" wrapText="1"/>
    </xf>
    <xf numFmtId="49" fontId="3" fillId="0" borderId="0" xfId="1" applyNumberFormat="1" applyFont="1" applyFill="1" applyAlignment="1" applyProtection="1">
      <alignment horizontal="center" vertical="center" wrapText="1"/>
    </xf>
    <xf numFmtId="49" fontId="2" fillId="0" borderId="0" xfId="1" applyNumberFormat="1" applyFont="1" applyFill="1" applyAlignment="1" applyProtection="1">
      <alignment horizontal="center" vertical="center" wrapText="1"/>
    </xf>
    <xf numFmtId="0" fontId="9" fillId="0" borderId="0" xfId="2" applyFont="1" applyBorder="1" applyAlignment="1">
      <alignment horizontal="center" vertical="center" wrapText="1"/>
    </xf>
    <xf numFmtId="0" fontId="4" fillId="0" borderId="2" xfId="1" applyFont="1" applyFill="1" applyBorder="1" applyAlignment="1" applyProtection="1">
      <alignment horizontal="center" vertical="center" wrapText="1"/>
    </xf>
    <xf numFmtId="0" fontId="4" fillId="0" borderId="2" xfId="1" applyFont="1" applyFill="1" applyBorder="1" applyAlignment="1" applyProtection="1">
      <alignment vertical="center" wrapText="1"/>
    </xf>
    <xf numFmtId="0" fontId="12" fillId="0" borderId="2" xfId="1" applyFont="1" applyFill="1" applyBorder="1" applyAlignment="1" applyProtection="1">
      <alignment vertical="center" wrapText="1"/>
    </xf>
    <xf numFmtId="0" fontId="3" fillId="0" borderId="2" xfId="1" applyFont="1" applyFill="1" applyBorder="1" applyAlignment="1" applyProtection="1">
      <alignment vertical="center" wrapText="1"/>
    </xf>
    <xf numFmtId="0" fontId="4" fillId="0" borderId="8" xfId="1" applyFont="1" applyFill="1" applyBorder="1" applyAlignment="1" applyProtection="1">
      <alignment vertical="center" wrapText="1"/>
    </xf>
    <xf numFmtId="0" fontId="4" fillId="0" borderId="8" xfId="1" applyFont="1" applyFill="1" applyBorder="1" applyAlignment="1" applyProtection="1">
      <alignment vertical="top" wrapText="1"/>
    </xf>
    <xf numFmtId="0" fontId="12" fillId="0" borderId="8" xfId="1" applyFont="1" applyFill="1" applyBorder="1" applyAlignment="1" applyProtection="1">
      <alignment vertical="center" wrapText="1"/>
    </xf>
    <xf numFmtId="0" fontId="4" fillId="0" borderId="9" xfId="1" applyFont="1" applyFill="1" applyBorder="1" applyAlignment="1" applyProtection="1">
      <alignment vertical="center" wrapText="1"/>
    </xf>
    <xf numFmtId="0" fontId="4" fillId="0" borderId="7" xfId="1" applyFont="1" applyFill="1" applyBorder="1" applyAlignment="1" applyProtection="1">
      <alignment horizontal="center" vertical="center" wrapText="1"/>
    </xf>
    <xf numFmtId="0" fontId="4" fillId="0" borderId="7" xfId="3" applyFont="1" applyFill="1" applyBorder="1" applyAlignment="1" applyProtection="1">
      <alignment horizontal="center" vertical="center" wrapText="1"/>
    </xf>
    <xf numFmtId="0" fontId="4" fillId="0" borderId="7" xfId="3" applyFont="1" applyFill="1" applyBorder="1" applyAlignment="1" applyProtection="1">
      <alignment horizontal="left" vertical="top" wrapText="1"/>
    </xf>
    <xf numFmtId="0" fontId="4" fillId="0" borderId="7" xfId="3" applyFont="1" applyFill="1" applyBorder="1" applyAlignment="1" applyProtection="1">
      <alignment horizontal="center" vertical="center" wrapText="1"/>
    </xf>
    <xf numFmtId="49" fontId="11" fillId="0" borderId="7" xfId="3" applyNumberFormat="1" applyFont="1" applyFill="1" applyBorder="1" applyAlignment="1" applyProtection="1">
      <alignment horizontal="center" vertical="center" wrapText="1"/>
    </xf>
    <xf numFmtId="0" fontId="11" fillId="0" borderId="7" xfId="3" applyNumberFormat="1" applyFont="1" applyFill="1" applyBorder="1" applyAlignment="1" applyProtection="1">
      <alignment horizontal="center" vertical="center" wrapText="1"/>
    </xf>
    <xf numFmtId="49" fontId="4" fillId="0" borderId="7" xfId="1" applyNumberFormat="1" applyFont="1" applyFill="1" applyBorder="1" applyAlignment="1" applyProtection="1">
      <alignment horizontal="center" vertical="center" wrapText="1"/>
    </xf>
    <xf numFmtId="0" fontId="4" fillId="0" borderId="7" xfId="1" applyFont="1" applyFill="1" applyBorder="1" applyAlignment="1" applyProtection="1">
      <alignment horizontal="left" vertical="center" wrapText="1"/>
    </xf>
    <xf numFmtId="0" fontId="4" fillId="0" borderId="7" xfId="1" applyFont="1" applyFill="1" applyBorder="1" applyAlignment="1" applyProtection="1">
      <alignment horizontal="center" vertical="center" wrapText="1"/>
    </xf>
    <xf numFmtId="0" fontId="4" fillId="0" borderId="7" xfId="1" applyFont="1" applyFill="1" applyBorder="1" applyAlignment="1" applyProtection="1">
      <alignment horizontal="left" vertical="center" wrapText="1" indent="1"/>
    </xf>
    <xf numFmtId="49" fontId="12" fillId="0" borderId="7" xfId="1" applyNumberFormat="1" applyFont="1" applyFill="1" applyBorder="1" applyAlignment="1" applyProtection="1">
      <alignment horizontal="center" vertical="center" wrapText="1"/>
    </xf>
    <xf numFmtId="0" fontId="12" fillId="0" borderId="7" xfId="1" applyFont="1" applyFill="1" applyBorder="1" applyAlignment="1" applyProtection="1">
      <alignment horizontal="left" vertical="center" wrapText="1" indent="2"/>
    </xf>
    <xf numFmtId="0" fontId="12" fillId="0" borderId="7" xfId="1" applyFont="1" applyFill="1" applyBorder="1" applyAlignment="1" applyProtection="1">
      <alignment horizontal="center" vertical="center" wrapText="1"/>
    </xf>
    <xf numFmtId="49" fontId="12" fillId="0" borderId="7" xfId="1" applyNumberFormat="1" applyFont="1" applyFill="1" applyBorder="1" applyAlignment="1" applyProtection="1">
      <alignment horizontal="left" vertical="center" wrapText="1"/>
    </xf>
    <xf numFmtId="0" fontId="12" fillId="0" borderId="7" xfId="1" applyNumberFormat="1" applyFont="1" applyFill="1" applyBorder="1" applyAlignment="1" applyProtection="1">
      <alignment horizontal="center" vertical="center" wrapText="1"/>
    </xf>
    <xf numFmtId="0" fontId="12" fillId="0" borderId="7" xfId="1" applyFont="1" applyFill="1" applyBorder="1" applyAlignment="1" applyProtection="1">
      <alignment horizontal="left" vertical="center" wrapText="1" indent="3"/>
    </xf>
    <xf numFmtId="4" fontId="12" fillId="0" borderId="7" xfId="1" applyNumberFormat="1" applyFont="1" applyFill="1" applyBorder="1" applyAlignment="1" applyProtection="1">
      <alignment horizontal="right" vertical="center" wrapText="1"/>
    </xf>
    <xf numFmtId="0" fontId="3" fillId="0" borderId="7" xfId="1" applyNumberFormat="1" applyFont="1" applyFill="1" applyBorder="1" applyAlignment="1" applyProtection="1">
      <alignment horizontal="center" vertical="center" wrapText="1"/>
    </xf>
    <xf numFmtId="0" fontId="3" fillId="0" borderId="7" xfId="1" applyNumberFormat="1" applyFont="1" applyFill="1" applyBorder="1" applyAlignment="1" applyProtection="1">
      <alignment horizontal="left" vertical="center" wrapText="1" indent="2"/>
    </xf>
    <xf numFmtId="0" fontId="3" fillId="0" borderId="7" xfId="1" applyFont="1" applyFill="1" applyBorder="1" applyAlignment="1" applyProtection="1">
      <alignment horizontal="center" vertical="center" wrapText="1"/>
    </xf>
    <xf numFmtId="0" fontId="4" fillId="0" borderId="7" xfId="1" applyNumberFormat="1" applyFont="1" applyFill="1" applyBorder="1" applyAlignment="1" applyProtection="1">
      <alignment horizontal="center" vertical="center" wrapText="1"/>
    </xf>
    <xf numFmtId="0" fontId="4" fillId="0" borderId="7" xfId="1" applyFont="1" applyFill="1" applyBorder="1" applyAlignment="1" applyProtection="1">
      <alignment horizontal="left" vertical="center" wrapText="1" indent="3"/>
    </xf>
    <xf numFmtId="0" fontId="4" fillId="0" borderId="7" xfId="1" applyFont="1" applyFill="1" applyBorder="1" applyAlignment="1" applyProtection="1">
      <alignment horizontal="left" vertical="center" wrapText="1" indent="2"/>
    </xf>
    <xf numFmtId="49" fontId="4" fillId="0" borderId="7" xfId="1" applyNumberFormat="1" applyFont="1" applyFill="1" applyBorder="1" applyAlignment="1" applyProtection="1">
      <alignment horizontal="center" vertical="center" wrapText="1"/>
    </xf>
    <xf numFmtId="49" fontId="13" fillId="0" borderId="7" xfId="1" applyNumberFormat="1" applyFont="1" applyFill="1" applyBorder="1" applyAlignment="1" applyProtection="1">
      <alignment horizontal="center" vertical="center" wrapText="1"/>
    </xf>
    <xf numFmtId="0" fontId="13" fillId="0" borderId="7" xfId="1" applyFont="1" applyFill="1" applyBorder="1" applyAlignment="1" applyProtection="1">
      <alignment horizontal="left" vertical="center" wrapText="1" indent="1"/>
    </xf>
    <xf numFmtId="0" fontId="12" fillId="0" borderId="7" xfId="1" applyFont="1" applyFill="1" applyBorder="1" applyAlignment="1" applyProtection="1">
      <alignment horizontal="center" vertical="center" wrapText="1"/>
    </xf>
    <xf numFmtId="0" fontId="13" fillId="0" borderId="7" xfId="1" applyFont="1" applyFill="1" applyBorder="1" applyAlignment="1" applyProtection="1">
      <alignment horizontal="left" vertical="center" wrapText="1" indent="2"/>
    </xf>
    <xf numFmtId="49" fontId="12" fillId="0" borderId="7" xfId="6" applyNumberFormat="1" applyFont="1" applyFill="1" applyBorder="1" applyAlignment="1" applyProtection="1">
      <alignment horizontal="left" vertical="center" wrapText="1"/>
    </xf>
    <xf numFmtId="49" fontId="4" fillId="0" borderId="7" xfId="1" applyNumberFormat="1" applyFont="1" applyFill="1" applyBorder="1" applyAlignment="1" applyProtection="1">
      <alignment vertical="center" wrapText="1"/>
    </xf>
    <xf numFmtId="0" fontId="12" fillId="0" borderId="7" xfId="1" applyFont="1" applyFill="1" applyBorder="1" applyAlignment="1" applyProtection="1">
      <alignment horizontal="left" vertical="center" wrapText="1" indent="1"/>
    </xf>
    <xf numFmtId="49" fontId="12" fillId="0" borderId="7" xfId="1" applyNumberFormat="1" applyFont="1" applyFill="1" applyBorder="1" applyAlignment="1" applyProtection="1">
      <alignment vertical="center" wrapText="1"/>
    </xf>
    <xf numFmtId="0" fontId="4" fillId="0" borderId="7" xfId="1" applyNumberFormat="1" applyFont="1" applyFill="1" applyBorder="1" applyAlignment="1" applyProtection="1">
      <alignment horizontal="right" vertical="center" wrapText="1"/>
    </xf>
    <xf numFmtId="4" fontId="4" fillId="0" borderId="7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7" xfId="1" applyNumberFormat="1" applyFont="1" applyFill="1" applyBorder="1" applyAlignment="1" applyProtection="1">
      <alignment horizontal="right" vertical="center" wrapText="1"/>
    </xf>
    <xf numFmtId="0" fontId="4" fillId="0" borderId="7" xfId="1" applyNumberFormat="1" applyFont="1" applyFill="1" applyBorder="1" applyAlignment="1" applyProtection="1">
      <alignment horizontal="left" vertical="center" wrapText="1" indent="2"/>
      <protection locked="0"/>
    </xf>
    <xf numFmtId="49" fontId="4" fillId="0" borderId="7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7" xfId="1" applyNumberFormat="1" applyFont="1" applyFill="1" applyBorder="1" applyAlignment="1" applyProtection="1">
      <alignment horizontal="left" vertical="center" wrapText="1"/>
      <protection locked="0"/>
    </xf>
    <xf numFmtId="49" fontId="16" fillId="0" borderId="7" xfId="4" applyFont="1" applyFill="1" applyBorder="1" applyAlignment="1" applyProtection="1">
      <alignment horizontal="left" vertical="center" indent="2"/>
    </xf>
    <xf numFmtId="0" fontId="4" fillId="0" borderId="7" xfId="1" applyFont="1" applyFill="1" applyBorder="1" applyAlignment="1" applyProtection="1">
      <alignment vertical="center" wrapText="1"/>
    </xf>
    <xf numFmtId="0" fontId="2" fillId="0" borderId="7" xfId="1" applyFont="1" applyFill="1" applyBorder="1" applyAlignment="1" applyProtection="1">
      <alignment vertical="center" wrapText="1"/>
    </xf>
    <xf numFmtId="164" fontId="4" fillId="0" borderId="7" xfId="1" applyNumberFormat="1" applyFont="1" applyFill="1" applyBorder="1" applyAlignment="1" applyProtection="1">
      <alignment horizontal="right" vertical="center" wrapText="1"/>
      <protection locked="0"/>
    </xf>
    <xf numFmtId="49" fontId="4" fillId="0" borderId="7" xfId="6" applyNumberFormat="1" applyFont="1" applyFill="1" applyBorder="1" applyAlignment="1" applyProtection="1">
      <alignment horizontal="left" vertical="center" wrapText="1"/>
    </xf>
    <xf numFmtId="49" fontId="4" fillId="0" borderId="7" xfId="1" applyNumberFormat="1" applyFont="1" applyFill="1" applyBorder="1" applyAlignment="1" applyProtection="1">
      <alignment horizontal="left" vertical="center" wrapText="1" indent="2"/>
      <protection locked="0"/>
    </xf>
    <xf numFmtId="49" fontId="18" fillId="0" borderId="7" xfId="7" applyNumberFormat="1" applyFont="1" applyFill="1" applyBorder="1" applyAlignment="1" applyProtection="1">
      <alignment horizontal="left" vertical="center" wrapText="1"/>
      <protection locked="0"/>
    </xf>
    <xf numFmtId="49" fontId="4" fillId="0" borderId="7" xfId="1" applyNumberFormat="1" applyFont="1" applyFill="1" applyBorder="1" applyAlignment="1" applyProtection="1">
      <alignment horizontal="left" vertical="center" wrapText="1" indent="1"/>
      <protection locked="0"/>
    </xf>
    <xf numFmtId="49" fontId="16" fillId="0" borderId="7" xfId="4" applyFont="1" applyFill="1" applyBorder="1" applyAlignment="1" applyProtection="1">
      <alignment horizontal="left" vertical="center" indent="1"/>
    </xf>
    <xf numFmtId="49" fontId="18" fillId="0" borderId="7" xfId="7" applyNumberFormat="1" applyFill="1" applyBorder="1" applyAlignment="1" applyProtection="1">
      <alignment horizontal="left" vertical="center" wrapText="1"/>
      <protection locked="0"/>
    </xf>
    <xf numFmtId="0" fontId="20" fillId="0" borderId="0" xfId="2" applyFont="1" applyBorder="1" applyAlignment="1">
      <alignment horizontal="center" vertical="center" wrapText="1"/>
    </xf>
  </cellXfs>
  <cellStyles count="8">
    <cellStyle name="Гиперссылка" xfId="7" builtinId="8"/>
    <cellStyle name="ЗаголовокСтолбца" xfId="3"/>
    <cellStyle name="Обычный" xfId="0" builtinId="0"/>
    <cellStyle name="Обычный 3" xfId="4"/>
    <cellStyle name="Обычный 4" xfId="5"/>
    <cellStyle name="Обычный_ЖКУ_проект3" xfId="6"/>
    <cellStyle name="Обычный_Мониторинг инвестиций" xfId="1"/>
    <cellStyle name="Обычный_Шаблон по источникам для Модуля Реестр (2)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-1\collective%20folder\&#1055;&#1083;&#1072;&#1085;&#1086;&#1074;&#1086;-&#1069;&#1082;&#1086;&#1085;&#1086;&#1084;&#1080;&#1095;&#1077;&#1089;&#1082;&#1080;&#1081;%20&#1086;&#1090;&#1076;&#1077;&#1083;\&#1055;&#1069;&#1054;\29.%20&#1056;&#1072;&#1089;&#1082;&#1088;&#1099;&#1090;&#1080;&#1077;%20&#1080;&#1085;&#1092;&#1086;&#1088;&#1084;&#1072;&#1094;&#1080;&#1080;\2019\&#1060;&#1080;&#1085;.%20&#1093;&#1086;&#1079;.%20&#1076;.%20&#1058;&#1069;\FAS.JKH.OPEN.INFO.BALANCE.WARM(v1.0.3)%20&#1058;&#1069;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Prov"/>
      <sheetName val="modList05"/>
      <sheetName val="Инструкция"/>
      <sheetName val="Лог обновления"/>
      <sheetName val="Титульный"/>
      <sheetName val="Территории"/>
      <sheetName val="Дифференциация"/>
      <sheetName val="Форма 1.0.1 | Форма 4.3.1"/>
      <sheetName val="Форма 4.3.1"/>
      <sheetName val="Форма 1.0.1 | Форма 4.3.2"/>
      <sheetName val="Форма 4.3.2"/>
      <sheetName val="Форма 1.0.1 | Форма 4.4"/>
      <sheetName val="Форма 4.4"/>
      <sheetName val="Форма 1.0.1 | Форма 4.5"/>
      <sheetName val="Форма 4.5"/>
      <sheetName val="Форма 1.0.1 | Форма 4.9"/>
      <sheetName val="Форма 4.9"/>
      <sheetName val="Форма 1.0.2"/>
      <sheetName val="Сведения об изменении"/>
      <sheetName val="Комментарии"/>
      <sheetName val="Проверка"/>
      <sheetName val="modReestr"/>
      <sheetName val="modList13"/>
      <sheetName val="modList07"/>
      <sheetName val="AllSheetsInThisWorkbook"/>
      <sheetName val="modCheckCyan"/>
      <sheetName val="modInfo"/>
      <sheetName val="TEHSHEET"/>
      <sheetName val="modfrmSelectData"/>
      <sheetName val="modList06"/>
      <sheetName val="modList01"/>
      <sheetName val="modList08"/>
      <sheetName val="et_union_hor"/>
      <sheetName val="et_union_vert"/>
      <sheetName val="modList00"/>
      <sheetName val="modList02"/>
      <sheetName val="modList03"/>
      <sheetName val="modList04"/>
      <sheetName val="modList09"/>
      <sheetName val="modHTTP"/>
      <sheetName val="modfrmRegion"/>
      <sheetName val="MR_LIST"/>
      <sheetName val="REESTR_VT"/>
      <sheetName val="REESTR_VED"/>
      <sheetName val="modfrmReestrObj"/>
      <sheetName val="DataOrg"/>
      <sheetName val="modfrmReestr"/>
      <sheetName val="modUpdTemplMain"/>
      <sheetName val="REESTR_ORG"/>
      <sheetName val="modClassifierValidate"/>
      <sheetName val="modHyp"/>
      <sheetName val="modfrmDateChoose"/>
      <sheetName val="modComm"/>
      <sheetName val="modThisWorkbook"/>
      <sheetName val="REESTR_MO"/>
      <sheetName val="REESTR_MO_FILTER"/>
      <sheetName val="modfrmReestrMR"/>
      <sheetName val="modServiceModule"/>
      <sheetName val="modfrmCheckUpdates"/>
      <sheetName val="REESTR_DS"/>
      <sheetName val="REESTR_CHS"/>
      <sheetName val="REESTR_LINK"/>
    </sheetNames>
    <sheetDataSet>
      <sheetData sheetId="0"/>
      <sheetData sheetId="1"/>
      <sheetData sheetId="2">
        <row r="3">
          <cell r="B3" t="str">
            <v>Версия 1.0.3</v>
          </cell>
        </row>
      </sheetData>
      <sheetData sheetId="3"/>
      <sheetData sheetId="4">
        <row r="7">
          <cell r="F7" t="str">
            <v>Ростовская область</v>
          </cell>
        </row>
        <row r="14">
          <cell r="F14" t="str">
            <v>08.04.2019</v>
          </cell>
        </row>
        <row r="20">
          <cell r="F20">
            <v>2018</v>
          </cell>
        </row>
        <row r="26">
          <cell r="F26" t="str">
            <v>АО "Теплокоммунэнерго"</v>
          </cell>
        </row>
        <row r="36">
          <cell r="F36" t="str">
            <v>да</v>
          </cell>
        </row>
        <row r="37">
          <cell r="F37" t="str">
            <v>29.03.2019</v>
          </cell>
        </row>
      </sheetData>
      <sheetData sheetId="5"/>
      <sheetData sheetId="6">
        <row r="24">
          <cell r="I24" t="str">
            <v/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20">
          <cell r="BB20" t="str">
            <v>y</v>
          </cell>
        </row>
        <row r="21">
          <cell r="BB21" t="str">
            <v>i</v>
          </cell>
        </row>
        <row r="23">
          <cell r="BB23" t="str">
            <v>y</v>
          </cell>
        </row>
        <row r="24">
          <cell r="BB24" t="str">
            <v>i</v>
          </cell>
        </row>
        <row r="25">
          <cell r="BB25" t="str">
            <v>i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2">
          <cell r="C2">
            <v>2017</v>
          </cell>
          <cell r="M2" t="str">
            <v>первичное раскрытие информации</v>
          </cell>
          <cell r="O2" t="str">
            <v>кредиты банков</v>
          </cell>
          <cell r="P2" t="str">
            <v>Торги/аукционы</v>
          </cell>
          <cell r="S2" t="str">
            <v>Форма 1.0.1</v>
          </cell>
          <cell r="T2" t="str">
            <v>Основные параметры раскрываемой информации</v>
          </cell>
          <cell r="AB2" t="str">
            <v>газ природный по регулируемой цене</v>
          </cell>
        </row>
        <row r="3">
          <cell r="C3">
            <v>2018</v>
          </cell>
          <cell r="M3" t="str">
            <v>изменения в раскрытой ранее информации</v>
          </cell>
          <cell r="O3" t="str">
            <v>кредиты иностранных банков</v>
          </cell>
          <cell r="P3" t="str">
            <v>Прямые договора без торгов</v>
          </cell>
          <cell r="S3" t="str">
            <v>Форма 4.3.1</v>
          </cell>
          <cell r="T3" t="str">
            <v>Информация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деятельности),  информация об основных технико-экономических параметрах деятельности единой теплоснабжающей организации, теплоснабжающей организации и теплосетевой организации в ценовых зонах теплоснабжения</v>
          </cell>
          <cell r="AB3" t="str">
            <v>газ природный по нерегулируемой цене</v>
          </cell>
        </row>
        <row r="4">
          <cell r="C4">
            <v>2019</v>
          </cell>
          <cell r="O4" t="str">
            <v>заемные средства др. организаций</v>
          </cell>
          <cell r="P4" t="str">
            <v>Прочее</v>
          </cell>
          <cell r="S4" t="str">
            <v>Форма 4.3.2</v>
          </cell>
          <cell r="T4" t="str">
            <v>Информация о расходах на капитальный и текущий ремонт основных производственных средств, расходах на услуги производственного характера</v>
          </cell>
          <cell r="AB4" t="str">
            <v>газ сжиженный</v>
          </cell>
        </row>
        <row r="5">
          <cell r="C5">
            <v>2020</v>
          </cell>
          <cell r="O5" t="str">
            <v>федеральный бюджет</v>
          </cell>
          <cell r="S5" t="str">
            <v>Форма 4.4</v>
          </cell>
          <cell r="T5" t="str">
            <v>Информация об основных потребительских характеристиках регулируемых товаров и услуг регулируемой организации и их соответствии установленным требованиям</v>
          </cell>
          <cell r="AB5" t="str">
            <v>газовый конденсат</v>
          </cell>
        </row>
        <row r="6">
          <cell r="O6" t="str">
            <v>бюджет субъекта Российской Федерации</v>
          </cell>
          <cell r="S6" t="str">
            <v>Форма 4.5</v>
          </cell>
          <cell r="T6" t="str">
            <v>Информация об инвестиционных программах</v>
          </cell>
          <cell r="AB6" t="str">
            <v>гшз</v>
          </cell>
        </row>
        <row r="7">
          <cell r="O7" t="str">
            <v>бюджет муниципального образования</v>
          </cell>
          <cell r="S7" t="str">
            <v>Форма 4.9</v>
          </cell>
          <cell r="T7" t="str">
            <v>Информация о способах приобретения, стоимости и объемах товаров, необходимых для производства товаров и (или) оказания услуг</v>
          </cell>
          <cell r="AB7" t="str">
            <v>мазут</v>
          </cell>
        </row>
        <row r="8">
          <cell r="O8" t="str">
            <v>средства внебюджетных фондов</v>
          </cell>
          <cell r="AB8" t="str">
            <v>нефть</v>
          </cell>
        </row>
        <row r="9">
          <cell r="O9" t="str">
            <v>прибыль, направленная на инвестиции</v>
          </cell>
          <cell r="AB9" t="str">
            <v>дизельное топливо</v>
          </cell>
        </row>
        <row r="10">
          <cell r="O10" t="str">
            <v>амортизация</v>
          </cell>
          <cell r="AB10" t="str">
            <v>уголь бурый</v>
          </cell>
        </row>
        <row r="11">
          <cell r="O11" t="str">
            <v>инвестиционная надбавка к тарифу</v>
          </cell>
          <cell r="AB11" t="str">
            <v>уголь каменный</v>
          </cell>
        </row>
        <row r="12">
          <cell r="O12" t="str">
            <v>плата за подключение (технологическое присоединение)</v>
          </cell>
          <cell r="AB12" t="str">
            <v>торф</v>
          </cell>
        </row>
        <row r="13">
          <cell r="O13" t="str">
            <v>прочие средства</v>
          </cell>
          <cell r="AB13" t="str">
            <v>дрова</v>
          </cell>
        </row>
        <row r="14">
          <cell r="AB14" t="str">
            <v>опил</v>
          </cell>
        </row>
        <row r="15">
          <cell r="AB15" t="str">
            <v>отходы березовые</v>
          </cell>
        </row>
        <row r="16">
          <cell r="AB16" t="str">
            <v>отходы осиновые</v>
          </cell>
        </row>
        <row r="17">
          <cell r="AB17" t="str">
            <v>печное топливо</v>
          </cell>
        </row>
        <row r="18">
          <cell r="AB18" t="str">
            <v>пилеты</v>
          </cell>
        </row>
        <row r="19">
          <cell r="AB19" t="str">
            <v>смола</v>
          </cell>
        </row>
        <row r="20">
          <cell r="AB20" t="str">
            <v>щепа</v>
          </cell>
        </row>
        <row r="21">
          <cell r="AB21" t="str">
            <v>горючий сланец</v>
          </cell>
        </row>
        <row r="22">
          <cell r="AB22" t="str">
            <v>керосин</v>
          </cell>
        </row>
        <row r="23">
          <cell r="AB23" t="str">
            <v>кислородно-водородная смесь</v>
          </cell>
        </row>
        <row r="24">
          <cell r="AB24" t="str">
            <v>электроэнергия (НН)</v>
          </cell>
        </row>
        <row r="25">
          <cell r="AB25" t="str">
            <v>электроэнергия (СН1)</v>
          </cell>
        </row>
        <row r="26">
          <cell r="AB26" t="str">
            <v>электроэнергия (СН2)</v>
          </cell>
        </row>
        <row r="27">
          <cell r="AB27" t="str">
            <v>электроэнергия (ВН)</v>
          </cell>
        </row>
        <row r="28">
          <cell r="AB28" t="str">
            <v>мощность</v>
          </cell>
        </row>
        <row r="29">
          <cell r="AB29" t="str">
            <v>прочее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>
        <row r="3">
          <cell r="B3" t="str">
            <v>Город Ростов-на-Дону, Город Ростов-на-Дону (60701000);</v>
          </cell>
        </row>
      </sheetData>
      <sheetData sheetId="60"/>
      <sheetData sheetId="6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C1144"/>
  <sheetViews>
    <sheetView tabSelected="1" topLeftCell="C20" workbookViewId="0">
      <selection activeCell="M25" sqref="M25"/>
    </sheetView>
  </sheetViews>
  <sheetFormatPr defaultRowHeight="15" x14ac:dyDescent="0.25"/>
  <cols>
    <col min="1" max="1" width="19.140625" style="18" hidden="1" customWidth="1"/>
    <col min="2" max="2" width="16.85546875" style="1" hidden="1" customWidth="1"/>
    <col min="3" max="3" width="3.7109375" style="12" customWidth="1"/>
    <col min="4" max="4" width="7.7109375" style="13" customWidth="1"/>
    <col min="5" max="5" width="54.5703125" style="13" customWidth="1"/>
    <col min="6" max="6" width="10.42578125" style="13" customWidth="1"/>
    <col min="7" max="7" width="40.7109375" style="13" customWidth="1"/>
    <col min="8" max="8" width="69" style="13" hidden="1" customWidth="1"/>
    <col min="9" max="10" width="3.7109375" style="1" customWidth="1"/>
    <col min="11" max="11" width="3.7109375" style="3" customWidth="1"/>
    <col min="12" max="15" width="3.7109375" style="1" customWidth="1"/>
    <col min="16" max="16" width="10.5703125" style="3" customWidth="1"/>
    <col min="17" max="17" width="34.7109375" style="1" customWidth="1"/>
    <col min="18" max="18" width="9.42578125" style="1" customWidth="1"/>
    <col min="19" max="19" width="9.140625" style="10"/>
    <col min="20" max="24" width="9.140625" style="1"/>
    <col min="25" max="29" width="9.140625" style="11"/>
    <col min="30" max="16384" width="9.140625" style="13"/>
  </cols>
  <sheetData>
    <row r="1" spans="1:29" s="1" customFormat="1" ht="10.5" hidden="1" customHeight="1" x14ac:dyDescent="0.25">
      <c r="A1" s="18"/>
      <c r="C1" s="2"/>
      <c r="G1" s="1">
        <v>4</v>
      </c>
      <c r="K1" s="3"/>
      <c r="P1" s="3"/>
    </row>
    <row r="2" spans="1:29" s="1" customFormat="1" ht="33.75" hidden="1" x14ac:dyDescent="0.25">
      <c r="A2" s="18"/>
      <c r="C2" s="4"/>
      <c r="D2" s="5"/>
      <c r="E2" s="6"/>
      <c r="F2" s="31" t="s">
        <v>0</v>
      </c>
      <c r="G2" s="7"/>
      <c r="H2" s="8" t="s">
        <v>1</v>
      </c>
      <c r="I2" s="9"/>
      <c r="K2" s="3"/>
      <c r="P2" s="3"/>
      <c r="S2" s="10"/>
      <c r="Y2" s="11"/>
      <c r="Z2" s="11"/>
      <c r="AA2" s="11"/>
      <c r="AB2" s="11"/>
      <c r="AC2" s="11"/>
    </row>
    <row r="3" spans="1:29" ht="10.5" hidden="1" customHeight="1" x14ac:dyDescent="0.25"/>
    <row r="4" spans="1:29" ht="33.75" hidden="1" x14ac:dyDescent="0.25">
      <c r="C4" s="14"/>
      <c r="D4" s="15"/>
      <c r="E4" s="6"/>
      <c r="F4" s="31" t="s">
        <v>2</v>
      </c>
      <c r="G4" s="16"/>
      <c r="H4" s="17" t="s">
        <v>3</v>
      </c>
      <c r="I4" s="9"/>
    </row>
    <row r="5" spans="1:29" ht="10.5" hidden="1" customHeight="1" x14ac:dyDescent="0.25"/>
    <row r="6" spans="1:29" ht="45" hidden="1" x14ac:dyDescent="0.25">
      <c r="A6" s="53"/>
      <c r="B6" s="3" t="s">
        <v>4</v>
      </c>
      <c r="C6" s="14"/>
      <c r="D6" s="19">
        <f>A6</f>
        <v>0</v>
      </c>
      <c r="E6" s="20"/>
      <c r="F6" s="31" t="s">
        <v>5</v>
      </c>
      <c r="G6" s="31" t="s">
        <v>5</v>
      </c>
      <c r="H6" s="17" t="s">
        <v>6</v>
      </c>
      <c r="I6" s="9"/>
    </row>
    <row r="7" spans="1:29" s="1" customFormat="1" ht="11.25" hidden="1" x14ac:dyDescent="0.25">
      <c r="A7" s="53"/>
      <c r="C7" s="21"/>
      <c r="D7" s="22"/>
      <c r="E7" s="23" t="s">
        <v>7</v>
      </c>
      <c r="F7" s="24"/>
      <c r="G7" s="24">
        <f>G8*G9+G10</f>
        <v>0</v>
      </c>
      <c r="H7" s="25"/>
      <c r="I7" s="3"/>
      <c r="K7" s="3"/>
      <c r="P7" s="3"/>
    </row>
    <row r="8" spans="1:29" ht="45" hidden="1" x14ac:dyDescent="0.25">
      <c r="A8" s="53"/>
      <c r="C8" s="14"/>
      <c r="D8" s="19" t="str">
        <f>A6&amp;".1"</f>
        <v>.1</v>
      </c>
      <c r="E8" s="26" t="s">
        <v>8</v>
      </c>
      <c r="F8" s="27"/>
      <c r="G8" s="7"/>
      <c r="H8" s="17" t="s">
        <v>9</v>
      </c>
      <c r="I8" s="9"/>
    </row>
    <row r="9" spans="1:29" ht="18.75" hidden="1" x14ac:dyDescent="0.25">
      <c r="A9" s="53"/>
      <c r="C9" s="14"/>
      <c r="D9" s="19" t="str">
        <f>A6&amp;".2"</f>
        <v>.2</v>
      </c>
      <c r="E9" s="26" t="s">
        <v>10</v>
      </c>
      <c r="F9" s="31" t="s">
        <v>0</v>
      </c>
      <c r="G9" s="7"/>
      <c r="H9" s="17"/>
      <c r="I9" s="9"/>
    </row>
    <row r="10" spans="1:29" ht="18.75" hidden="1" x14ac:dyDescent="0.25">
      <c r="A10" s="53"/>
      <c r="C10" s="14"/>
      <c r="D10" s="19" t="str">
        <f>A6&amp;".3"</f>
        <v>.3</v>
      </c>
      <c r="E10" s="26" t="s">
        <v>11</v>
      </c>
      <c r="F10" s="31" t="s">
        <v>0</v>
      </c>
      <c r="G10" s="7"/>
      <c r="H10" s="17"/>
      <c r="I10" s="9"/>
    </row>
    <row r="11" spans="1:29" ht="18.75" hidden="1" x14ac:dyDescent="0.25">
      <c r="A11" s="53"/>
      <c r="C11" s="14"/>
      <c r="D11" s="19" t="str">
        <f>A6&amp;".4"</f>
        <v>.4</v>
      </c>
      <c r="E11" s="26" t="s">
        <v>12</v>
      </c>
      <c r="F11" s="31" t="s">
        <v>5</v>
      </c>
      <c r="G11" s="28"/>
      <c r="H11" s="17"/>
      <c r="I11" s="9"/>
    </row>
    <row r="12" spans="1:29" ht="10.5" hidden="1" customHeight="1" x14ac:dyDescent="0.25"/>
    <row r="13" spans="1:29" ht="33.75" hidden="1" x14ac:dyDescent="0.25">
      <c r="C13" s="14"/>
      <c r="D13" s="15"/>
      <c r="E13" s="6"/>
      <c r="F13" s="31" t="s">
        <v>13</v>
      </c>
      <c r="G13" s="16"/>
      <c r="H13" s="17" t="s">
        <v>14</v>
      </c>
      <c r="I13" s="9"/>
    </row>
    <row r="14" spans="1:29" ht="10.5" hidden="1" customHeight="1" x14ac:dyDescent="0.25"/>
    <row r="15" spans="1:29" ht="33.75" hidden="1" x14ac:dyDescent="0.25">
      <c r="C15" s="14"/>
      <c r="D15" s="15"/>
      <c r="E15" s="6"/>
      <c r="F15" s="31" t="s">
        <v>13</v>
      </c>
      <c r="G15" s="16"/>
      <c r="H15" s="17" t="s">
        <v>15</v>
      </c>
      <c r="I15" s="9"/>
    </row>
    <row r="16" spans="1:29" ht="10.5" hidden="1" customHeight="1" x14ac:dyDescent="0.25"/>
    <row r="17" spans="1:24" ht="22.5" hidden="1" x14ac:dyDescent="0.25">
      <c r="C17" s="14"/>
      <c r="D17" s="15"/>
      <c r="E17" s="6"/>
      <c r="F17" s="31" t="s">
        <v>16</v>
      </c>
      <c r="G17" s="7"/>
      <c r="H17" s="17" t="s">
        <v>17</v>
      </c>
      <c r="I17" s="9"/>
    </row>
    <row r="18" spans="1:24" ht="10.5" hidden="1" customHeight="1" x14ac:dyDescent="0.25"/>
    <row r="19" spans="1:24" s="11" customFormat="1" ht="10.5" hidden="1" customHeight="1" x14ac:dyDescent="0.25">
      <c r="A19" s="18"/>
      <c r="B19" s="1"/>
      <c r="C19" s="29"/>
      <c r="H19" s="11">
        <v>4</v>
      </c>
      <c r="I19" s="1"/>
      <c r="J19" s="1"/>
      <c r="K19" s="3"/>
      <c r="L19" s="1"/>
      <c r="M19" s="1"/>
      <c r="N19" s="1"/>
      <c r="O19" s="1"/>
      <c r="P19" s="3"/>
      <c r="Q19" s="1"/>
      <c r="R19" s="1"/>
      <c r="S19" s="10"/>
      <c r="T19" s="1"/>
      <c r="U19" s="1"/>
      <c r="V19" s="1"/>
      <c r="W19" s="1"/>
      <c r="X19" s="1"/>
    </row>
    <row r="20" spans="1:24" ht="3" customHeight="1" x14ac:dyDescent="0.25"/>
    <row r="21" spans="1:24" ht="74.25" customHeight="1" x14ac:dyDescent="0.25">
      <c r="D21" s="54" t="s">
        <v>1483</v>
      </c>
      <c r="E21" s="54"/>
      <c r="F21" s="54"/>
      <c r="G21" s="54"/>
      <c r="H21" s="30"/>
    </row>
    <row r="22" spans="1:24" ht="10.5" hidden="1" customHeight="1" x14ac:dyDescent="0.25"/>
    <row r="23" spans="1:24" ht="19.5" customHeight="1" x14ac:dyDescent="0.25">
      <c r="D23" s="111" t="s">
        <v>1481</v>
      </c>
      <c r="E23" s="111"/>
      <c r="F23" s="111"/>
      <c r="G23" s="111"/>
    </row>
    <row r="24" spans="1:24" ht="15" customHeight="1" x14ac:dyDescent="0.25">
      <c r="D24" s="63" t="s">
        <v>18</v>
      </c>
      <c r="E24" s="63"/>
      <c r="F24" s="63"/>
      <c r="G24" s="63"/>
      <c r="H24" s="55" t="s">
        <v>19</v>
      </c>
    </row>
    <row r="25" spans="1:24" ht="127.5" customHeight="1" x14ac:dyDescent="0.25">
      <c r="D25" s="63" t="s">
        <v>20</v>
      </c>
      <c r="E25" s="64" t="s">
        <v>21</v>
      </c>
      <c r="F25" s="64" t="s">
        <v>22</v>
      </c>
      <c r="G25" s="65" t="s">
        <v>1482</v>
      </c>
      <c r="H25" s="55"/>
    </row>
    <row r="26" spans="1:24" ht="21" customHeight="1" x14ac:dyDescent="0.25">
      <c r="D26" s="63"/>
      <c r="E26" s="64"/>
      <c r="F26" s="64"/>
      <c r="G26" s="66" t="s">
        <v>23</v>
      </c>
      <c r="H26" s="55"/>
    </row>
    <row r="27" spans="1:24" ht="11.25" x14ac:dyDescent="0.25">
      <c r="D27" s="67" t="s">
        <v>24</v>
      </c>
      <c r="E27" s="67" t="s">
        <v>25</v>
      </c>
      <c r="F27" s="67" t="s">
        <v>26</v>
      </c>
      <c r="G27" s="68">
        <f>G1</f>
        <v>4</v>
      </c>
      <c r="H27" s="32"/>
    </row>
    <row r="28" spans="1:24" ht="45" x14ac:dyDescent="0.25">
      <c r="C28" s="14"/>
      <c r="D28" s="69" t="s">
        <v>24</v>
      </c>
      <c r="E28" s="70" t="s">
        <v>27</v>
      </c>
      <c r="F28" s="71" t="s">
        <v>5</v>
      </c>
      <c r="G28" s="95" t="str">
        <f>IF(buhg_flag="да",IF(dateBuhg="","Не указана",dateBuhg),"Не осуществлялась")</f>
        <v>29.03.2019</v>
      </c>
      <c r="H28" s="56" t="s">
        <v>28</v>
      </c>
      <c r="I28" s="9"/>
    </row>
    <row r="29" spans="1:24" ht="22.5" x14ac:dyDescent="0.25">
      <c r="C29" s="14"/>
      <c r="D29" s="69" t="s">
        <v>25</v>
      </c>
      <c r="E29" s="70" t="s">
        <v>29</v>
      </c>
      <c r="F29" s="71" t="s">
        <v>0</v>
      </c>
      <c r="G29" s="96">
        <v>2623202</v>
      </c>
      <c r="H29" s="56" t="s">
        <v>30</v>
      </c>
      <c r="I29" s="9"/>
    </row>
    <row r="30" spans="1:24" ht="22.5" x14ac:dyDescent="0.25">
      <c r="C30" s="14"/>
      <c r="D30" s="69" t="s">
        <v>26</v>
      </c>
      <c r="E30" s="70" t="s">
        <v>31</v>
      </c>
      <c r="F30" s="71" t="s">
        <v>0</v>
      </c>
      <c r="G30" s="97">
        <f>SUM(G31:G32,G57,G60:G68,G71,G74,G78)</f>
        <v>2533699.0047298339</v>
      </c>
      <c r="H30" s="56" t="s">
        <v>32</v>
      </c>
      <c r="I30" s="9"/>
    </row>
    <row r="31" spans="1:24" ht="22.5" x14ac:dyDescent="0.25">
      <c r="C31" s="14"/>
      <c r="D31" s="69" t="s">
        <v>33</v>
      </c>
      <c r="E31" s="72" t="s">
        <v>34</v>
      </c>
      <c r="F31" s="71" t="s">
        <v>0</v>
      </c>
      <c r="G31" s="96">
        <v>87560.20938</v>
      </c>
      <c r="H31" s="56"/>
      <c r="I31" s="9"/>
    </row>
    <row r="32" spans="1:24" ht="18.75" x14ac:dyDescent="0.25">
      <c r="C32" s="14"/>
      <c r="D32" s="69" t="s">
        <v>35</v>
      </c>
      <c r="E32" s="72" t="s">
        <v>36</v>
      </c>
      <c r="F32" s="71" t="s">
        <v>0</v>
      </c>
      <c r="G32" s="97">
        <f>SUMIF($E33:$E56,$E7,G33:G56)</f>
        <v>1101949.563497196</v>
      </c>
      <c r="H32" s="56" t="s">
        <v>37</v>
      </c>
      <c r="I32" s="9"/>
    </row>
    <row r="33" spans="1:29" s="36" customFormat="1" ht="5.25" hidden="1" x14ac:dyDescent="0.25">
      <c r="A33" s="52" t="s">
        <v>38</v>
      </c>
      <c r="B33" s="3"/>
      <c r="C33" s="33"/>
      <c r="D33" s="73"/>
      <c r="E33" s="74"/>
      <c r="F33" s="75"/>
      <c r="G33" s="76"/>
      <c r="H33" s="57"/>
      <c r="I33" s="3"/>
      <c r="J33" s="3"/>
      <c r="K33" s="3"/>
      <c r="L33" s="3"/>
      <c r="M33" s="3"/>
      <c r="N33" s="3"/>
      <c r="O33" s="3"/>
      <c r="P33" s="3"/>
      <c r="Q33" s="3"/>
      <c r="R33" s="3"/>
      <c r="S33" s="34"/>
      <c r="T33" s="3"/>
      <c r="U33" s="3"/>
      <c r="V33" s="3"/>
      <c r="W33" s="3"/>
      <c r="X33" s="3"/>
      <c r="Y33" s="35"/>
      <c r="Z33" s="35"/>
      <c r="AA33" s="35"/>
      <c r="AB33" s="35"/>
      <c r="AC33" s="35"/>
    </row>
    <row r="34" spans="1:29" s="36" customFormat="1" ht="5.25" hidden="1" x14ac:dyDescent="0.25">
      <c r="A34" s="52"/>
      <c r="B34" s="3"/>
      <c r="C34" s="33"/>
      <c r="D34" s="77"/>
      <c r="E34" s="78"/>
      <c r="F34" s="75"/>
      <c r="G34" s="79"/>
      <c r="H34" s="57"/>
      <c r="I34" s="3"/>
      <c r="J34" s="3"/>
      <c r="K34" s="3"/>
      <c r="L34" s="3"/>
      <c r="M34" s="3"/>
      <c r="N34" s="3"/>
      <c r="O34" s="3"/>
      <c r="P34" s="3"/>
      <c r="Q34" s="3"/>
      <c r="R34" s="3"/>
      <c r="S34" s="34"/>
      <c r="T34" s="3"/>
      <c r="U34" s="3"/>
      <c r="V34" s="3"/>
      <c r="W34" s="3"/>
      <c r="X34" s="3"/>
      <c r="Y34" s="35"/>
      <c r="Z34" s="35"/>
      <c r="AA34" s="35"/>
      <c r="AB34" s="35"/>
      <c r="AC34" s="35"/>
    </row>
    <row r="35" spans="1:29" s="36" customFormat="1" ht="5.25" hidden="1" x14ac:dyDescent="0.25">
      <c r="A35" s="52"/>
      <c r="B35" s="3"/>
      <c r="C35" s="33"/>
      <c r="D35" s="77"/>
      <c r="E35" s="78"/>
      <c r="F35" s="75"/>
      <c r="G35" s="79"/>
      <c r="H35" s="57"/>
      <c r="I35" s="3"/>
      <c r="J35" s="3"/>
      <c r="K35" s="3"/>
      <c r="L35" s="3"/>
      <c r="M35" s="3"/>
      <c r="N35" s="3"/>
      <c r="O35" s="3"/>
      <c r="P35" s="3"/>
      <c r="Q35" s="3"/>
      <c r="R35" s="3"/>
      <c r="S35" s="34"/>
      <c r="T35" s="3"/>
      <c r="U35" s="3"/>
      <c r="V35" s="3"/>
      <c r="W35" s="3"/>
      <c r="X35" s="3"/>
      <c r="Y35" s="35"/>
      <c r="Z35" s="35"/>
      <c r="AA35" s="35"/>
      <c r="AB35" s="35"/>
      <c r="AC35" s="35"/>
    </row>
    <row r="36" spans="1:29" s="36" customFormat="1" ht="5.25" hidden="1" x14ac:dyDescent="0.25">
      <c r="A36" s="52"/>
      <c r="B36" s="3"/>
      <c r="C36" s="33"/>
      <c r="D36" s="77"/>
      <c r="E36" s="78"/>
      <c r="F36" s="75"/>
      <c r="G36" s="79"/>
      <c r="H36" s="57"/>
      <c r="I36" s="3"/>
      <c r="J36" s="3"/>
      <c r="K36" s="3"/>
      <c r="L36" s="3"/>
      <c r="M36" s="3"/>
      <c r="N36" s="3"/>
      <c r="O36" s="3"/>
      <c r="P36" s="3"/>
      <c r="Q36" s="3"/>
      <c r="R36" s="3"/>
      <c r="S36" s="34"/>
      <c r="T36" s="3"/>
      <c r="U36" s="3"/>
      <c r="V36" s="3"/>
      <c r="W36" s="3"/>
      <c r="X36" s="3"/>
      <c r="Y36" s="35"/>
      <c r="Z36" s="35"/>
      <c r="AA36" s="35"/>
      <c r="AB36" s="35"/>
      <c r="AC36" s="35"/>
    </row>
    <row r="37" spans="1:29" s="36" customFormat="1" ht="5.25" hidden="1" x14ac:dyDescent="0.25">
      <c r="A37" s="52"/>
      <c r="B37" s="3"/>
      <c r="C37" s="33"/>
      <c r="D37" s="77"/>
      <c r="E37" s="78"/>
      <c r="F37" s="75"/>
      <c r="G37" s="76"/>
      <c r="H37" s="57"/>
      <c r="I37" s="3"/>
      <c r="J37" s="3"/>
      <c r="K37" s="3"/>
      <c r="L37" s="3"/>
      <c r="M37" s="3"/>
      <c r="N37" s="3"/>
      <c r="O37" s="3"/>
      <c r="P37" s="3"/>
      <c r="Q37" s="3"/>
      <c r="R37" s="3"/>
      <c r="S37" s="34"/>
      <c r="T37" s="3"/>
      <c r="U37" s="3"/>
      <c r="V37" s="3"/>
      <c r="W37" s="3"/>
      <c r="X37" s="3"/>
      <c r="Y37" s="35"/>
      <c r="Z37" s="35"/>
      <c r="AA37" s="35"/>
      <c r="AB37" s="35"/>
      <c r="AC37" s="35"/>
    </row>
    <row r="38" spans="1:29" ht="45" x14ac:dyDescent="0.25">
      <c r="A38" s="53" t="s">
        <v>39</v>
      </c>
      <c r="B38" s="3" t="s">
        <v>4</v>
      </c>
      <c r="C38" s="37" t="s">
        <v>40</v>
      </c>
      <c r="D38" s="69" t="str">
        <f>A38</f>
        <v>3.2.1</v>
      </c>
      <c r="E38" s="98" t="s">
        <v>41</v>
      </c>
      <c r="F38" s="71" t="s">
        <v>5</v>
      </c>
      <c r="G38" s="71" t="s">
        <v>5</v>
      </c>
      <c r="H38" s="56" t="s">
        <v>6</v>
      </c>
      <c r="I38" s="9"/>
    </row>
    <row r="39" spans="1:29" s="1" customFormat="1" ht="11.25" hidden="1" x14ac:dyDescent="0.25">
      <c r="A39" s="53"/>
      <c r="C39" s="21" t="s">
        <v>42</v>
      </c>
      <c r="D39" s="80"/>
      <c r="E39" s="81" t="s">
        <v>7</v>
      </c>
      <c r="F39" s="82"/>
      <c r="G39" s="82">
        <f>G40*G41+G42</f>
        <v>1097080.264135116</v>
      </c>
      <c r="H39" s="58"/>
      <c r="I39" s="3"/>
      <c r="K39" s="3"/>
      <c r="P39" s="3"/>
    </row>
    <row r="40" spans="1:29" ht="45" x14ac:dyDescent="0.25">
      <c r="A40" s="53"/>
      <c r="C40" s="14" t="s">
        <v>42</v>
      </c>
      <c r="D40" s="83" t="str">
        <f>A38&amp;".1"</f>
        <v>3.2.1.1</v>
      </c>
      <c r="E40" s="84" t="s">
        <v>8</v>
      </c>
      <c r="F40" s="99" t="s">
        <v>43</v>
      </c>
      <c r="G40" s="96">
        <v>184702.59</v>
      </c>
      <c r="H40" s="56" t="s">
        <v>9</v>
      </c>
      <c r="I40" s="9"/>
    </row>
    <row r="41" spans="1:29" ht="18.75" x14ac:dyDescent="0.25">
      <c r="A41" s="53"/>
      <c r="C41" s="14" t="s">
        <v>42</v>
      </c>
      <c r="D41" s="83" t="str">
        <f>A38&amp;".2"</f>
        <v>3.2.1.2</v>
      </c>
      <c r="E41" s="84" t="s">
        <v>10</v>
      </c>
      <c r="F41" s="71" t="s">
        <v>0</v>
      </c>
      <c r="G41" s="96">
        <v>5.9397124000000003</v>
      </c>
      <c r="H41" s="56"/>
      <c r="I41" s="9"/>
    </row>
    <row r="42" spans="1:29" ht="18.75" x14ac:dyDescent="0.25">
      <c r="A42" s="53"/>
      <c r="C42" s="14" t="s">
        <v>42</v>
      </c>
      <c r="D42" s="83" t="str">
        <f>A38&amp;".3"</f>
        <v>3.2.1.3</v>
      </c>
      <c r="E42" s="84" t="s">
        <v>11</v>
      </c>
      <c r="F42" s="71" t="s">
        <v>0</v>
      </c>
      <c r="G42" s="96"/>
      <c r="H42" s="56"/>
      <c r="I42" s="9"/>
    </row>
    <row r="43" spans="1:29" ht="18.75" x14ac:dyDescent="0.25">
      <c r="A43" s="53"/>
      <c r="C43" s="14" t="s">
        <v>42</v>
      </c>
      <c r="D43" s="83" t="str">
        <f>A38&amp;".4"</f>
        <v>3.2.1.4</v>
      </c>
      <c r="E43" s="84" t="s">
        <v>12</v>
      </c>
      <c r="F43" s="71" t="s">
        <v>5</v>
      </c>
      <c r="G43" s="100" t="s">
        <v>44</v>
      </c>
      <c r="H43" s="56"/>
      <c r="I43" s="9"/>
    </row>
    <row r="44" spans="1:29" ht="45" x14ac:dyDescent="0.25">
      <c r="A44" s="53" t="s">
        <v>45</v>
      </c>
      <c r="B44" s="3" t="s">
        <v>4</v>
      </c>
      <c r="C44" s="37" t="s">
        <v>40</v>
      </c>
      <c r="D44" s="69" t="str">
        <f>A44</f>
        <v>3.2.2</v>
      </c>
      <c r="E44" s="98" t="s">
        <v>46</v>
      </c>
      <c r="F44" s="71" t="s">
        <v>5</v>
      </c>
      <c r="G44" s="71" t="s">
        <v>5</v>
      </c>
      <c r="H44" s="56" t="s">
        <v>6</v>
      </c>
      <c r="I44" s="9"/>
    </row>
    <row r="45" spans="1:29" s="1" customFormat="1" ht="11.25" hidden="1" x14ac:dyDescent="0.25">
      <c r="A45" s="53"/>
      <c r="C45" s="21" t="s">
        <v>42</v>
      </c>
      <c r="D45" s="80"/>
      <c r="E45" s="81" t="s">
        <v>7</v>
      </c>
      <c r="F45" s="82"/>
      <c r="G45" s="82">
        <f>G46*G47+G48</f>
        <v>2871.5537622799998</v>
      </c>
      <c r="H45" s="58"/>
      <c r="I45" s="3"/>
      <c r="K45" s="3"/>
      <c r="P45" s="3"/>
    </row>
    <row r="46" spans="1:29" ht="45" x14ac:dyDescent="0.25">
      <c r="A46" s="53"/>
      <c r="C46" s="14" t="s">
        <v>42</v>
      </c>
      <c r="D46" s="83" t="str">
        <f>A44&amp;".1"</f>
        <v>3.2.2.1</v>
      </c>
      <c r="E46" s="84" t="s">
        <v>8</v>
      </c>
      <c r="F46" s="99" t="s">
        <v>47</v>
      </c>
      <c r="G46" s="96">
        <v>70.825999999999993</v>
      </c>
      <c r="H46" s="56" t="s">
        <v>9</v>
      </c>
      <c r="I46" s="9"/>
    </row>
    <row r="47" spans="1:29" ht="18.75" x14ac:dyDescent="0.25">
      <c r="A47" s="53"/>
      <c r="C47" s="14" t="s">
        <v>42</v>
      </c>
      <c r="D47" s="83" t="str">
        <f>A44&amp;".2"</f>
        <v>3.2.2.2</v>
      </c>
      <c r="E47" s="84" t="s">
        <v>10</v>
      </c>
      <c r="F47" s="71" t="s">
        <v>0</v>
      </c>
      <c r="G47" s="96">
        <v>40.543779999999998</v>
      </c>
      <c r="H47" s="56"/>
      <c r="I47" s="9"/>
    </row>
    <row r="48" spans="1:29" ht="18.75" x14ac:dyDescent="0.25">
      <c r="A48" s="53"/>
      <c r="C48" s="14" t="s">
        <v>42</v>
      </c>
      <c r="D48" s="83" t="str">
        <f>A44&amp;".3"</f>
        <v>3.2.2.3</v>
      </c>
      <c r="E48" s="84" t="s">
        <v>11</v>
      </c>
      <c r="F48" s="71" t="s">
        <v>0</v>
      </c>
      <c r="G48" s="96"/>
      <c r="H48" s="56"/>
      <c r="I48" s="9"/>
    </row>
    <row r="49" spans="1:29" ht="18.75" x14ac:dyDescent="0.25">
      <c r="A49" s="53"/>
      <c r="C49" s="14" t="s">
        <v>42</v>
      </c>
      <c r="D49" s="83" t="str">
        <f>A44&amp;".4"</f>
        <v>3.2.2.4</v>
      </c>
      <c r="E49" s="84" t="s">
        <v>12</v>
      </c>
      <c r="F49" s="71" t="s">
        <v>5</v>
      </c>
      <c r="G49" s="100" t="s">
        <v>44</v>
      </c>
      <c r="H49" s="56"/>
      <c r="I49" s="9"/>
    </row>
    <row r="50" spans="1:29" ht="45" x14ac:dyDescent="0.25">
      <c r="A50" s="53" t="s">
        <v>48</v>
      </c>
      <c r="B50" s="3" t="s">
        <v>4</v>
      </c>
      <c r="C50" s="37" t="s">
        <v>40</v>
      </c>
      <c r="D50" s="69" t="str">
        <f>A50</f>
        <v>3.2.3</v>
      </c>
      <c r="E50" s="98" t="s">
        <v>49</v>
      </c>
      <c r="F50" s="71" t="s">
        <v>5</v>
      </c>
      <c r="G50" s="71" t="s">
        <v>5</v>
      </c>
      <c r="H50" s="56" t="s">
        <v>6</v>
      </c>
      <c r="I50" s="9"/>
    </row>
    <row r="51" spans="1:29" s="1" customFormat="1" ht="11.25" hidden="1" x14ac:dyDescent="0.25">
      <c r="A51" s="53"/>
      <c r="C51" s="21" t="s">
        <v>42</v>
      </c>
      <c r="D51" s="80"/>
      <c r="E51" s="81" t="s">
        <v>7</v>
      </c>
      <c r="F51" s="82"/>
      <c r="G51" s="82">
        <f>G52*G53+G54</f>
        <v>1997.7455998</v>
      </c>
      <c r="H51" s="58"/>
      <c r="I51" s="3"/>
      <c r="K51" s="3"/>
      <c r="P51" s="3"/>
    </row>
    <row r="52" spans="1:29" ht="45" x14ac:dyDescent="0.25">
      <c r="A52" s="53"/>
      <c r="C52" s="14" t="s">
        <v>42</v>
      </c>
      <c r="D52" s="83" t="str">
        <f>A50&amp;".1"</f>
        <v>3.2.3.1</v>
      </c>
      <c r="E52" s="84" t="s">
        <v>8</v>
      </c>
      <c r="F52" s="99" t="s">
        <v>47</v>
      </c>
      <c r="G52" s="96">
        <v>362.16500000000002</v>
      </c>
      <c r="H52" s="56" t="s">
        <v>9</v>
      </c>
      <c r="I52" s="9"/>
    </row>
    <row r="53" spans="1:29" ht="18.75" x14ac:dyDescent="0.25">
      <c r="A53" s="53"/>
      <c r="C53" s="14" t="s">
        <v>42</v>
      </c>
      <c r="D53" s="83" t="str">
        <f>A50&amp;".2"</f>
        <v>3.2.3.2</v>
      </c>
      <c r="E53" s="84" t="s">
        <v>10</v>
      </c>
      <c r="F53" s="71" t="s">
        <v>0</v>
      </c>
      <c r="G53" s="96">
        <v>5.5161199999999999</v>
      </c>
      <c r="H53" s="56"/>
      <c r="I53" s="9"/>
    </row>
    <row r="54" spans="1:29" ht="18.75" x14ac:dyDescent="0.25">
      <c r="A54" s="53"/>
      <c r="C54" s="14" t="s">
        <v>42</v>
      </c>
      <c r="D54" s="83" t="str">
        <f>A50&amp;".3"</f>
        <v>3.2.3.3</v>
      </c>
      <c r="E54" s="84" t="s">
        <v>11</v>
      </c>
      <c r="F54" s="71" t="s">
        <v>0</v>
      </c>
      <c r="G54" s="96"/>
      <c r="H54" s="56"/>
      <c r="I54" s="9"/>
    </row>
    <row r="55" spans="1:29" ht="18.75" x14ac:dyDescent="0.25">
      <c r="A55" s="53"/>
      <c r="C55" s="14" t="s">
        <v>42</v>
      </c>
      <c r="D55" s="83" t="str">
        <f>A50&amp;".4"</f>
        <v>3.2.3.4</v>
      </c>
      <c r="E55" s="84" t="s">
        <v>12</v>
      </c>
      <c r="F55" s="71" t="s">
        <v>5</v>
      </c>
      <c r="G55" s="100" t="s">
        <v>50</v>
      </c>
      <c r="H55" s="56"/>
      <c r="I55" s="9"/>
    </row>
    <row r="56" spans="1:29" s="1" customFormat="1" ht="18" customHeight="1" x14ac:dyDescent="0.25">
      <c r="A56" s="18"/>
      <c r="C56" s="38"/>
      <c r="D56" s="92"/>
      <c r="E56" s="101" t="s">
        <v>51</v>
      </c>
      <c r="F56" s="102"/>
      <c r="G56" s="103"/>
      <c r="H56" s="59"/>
      <c r="I56" s="9"/>
      <c r="K56" s="3"/>
      <c r="P56" s="3"/>
      <c r="S56" s="10"/>
      <c r="Y56" s="11"/>
      <c r="Z56" s="11"/>
      <c r="AA56" s="11"/>
      <c r="AB56" s="11"/>
      <c r="AC56" s="11"/>
    </row>
    <row r="57" spans="1:29" s="1" customFormat="1" ht="22.5" x14ac:dyDescent="0.25">
      <c r="A57" s="18"/>
      <c r="C57" s="39"/>
      <c r="D57" s="69" t="s">
        <v>52</v>
      </c>
      <c r="E57" s="72" t="s">
        <v>53</v>
      </c>
      <c r="F57" s="71" t="s">
        <v>0</v>
      </c>
      <c r="G57" s="96">
        <v>211576.41579000003</v>
      </c>
      <c r="H57" s="56"/>
      <c r="I57" s="9"/>
      <c r="K57" s="3"/>
      <c r="P57" s="3"/>
      <c r="S57" s="10"/>
      <c r="Y57" s="11"/>
      <c r="Z57" s="11"/>
      <c r="AA57" s="11"/>
      <c r="AB57" s="11"/>
      <c r="AC57" s="11"/>
    </row>
    <row r="58" spans="1:29" s="1" customFormat="1" ht="18.75" x14ac:dyDescent="0.25">
      <c r="A58" s="18"/>
      <c r="C58" s="40"/>
      <c r="D58" s="69" t="s">
        <v>54</v>
      </c>
      <c r="E58" s="85" t="s">
        <v>55</v>
      </c>
      <c r="F58" s="71" t="s">
        <v>56</v>
      </c>
      <c r="G58" s="96">
        <v>5.6817922303983517</v>
      </c>
      <c r="H58" s="56"/>
      <c r="I58" s="9"/>
      <c r="K58" s="3"/>
      <c r="P58" s="3"/>
      <c r="S58" s="10"/>
      <c r="Y58" s="11"/>
      <c r="Z58" s="11"/>
      <c r="AA58" s="11"/>
      <c r="AB58" s="11"/>
      <c r="AC58" s="11"/>
    </row>
    <row r="59" spans="1:29" s="1" customFormat="1" ht="18.75" x14ac:dyDescent="0.25">
      <c r="A59" s="18"/>
      <c r="C59" s="14"/>
      <c r="D59" s="69" t="s">
        <v>57</v>
      </c>
      <c r="E59" s="85" t="s">
        <v>58</v>
      </c>
      <c r="F59" s="71" t="s">
        <v>59</v>
      </c>
      <c r="G59" s="104">
        <v>37237.619259999999</v>
      </c>
      <c r="H59" s="56"/>
      <c r="I59" s="9"/>
      <c r="K59" s="3"/>
      <c r="P59" s="3"/>
      <c r="S59" s="10"/>
      <c r="Y59" s="11"/>
      <c r="Z59" s="11"/>
      <c r="AA59" s="11"/>
      <c r="AB59" s="11"/>
      <c r="AC59" s="11"/>
    </row>
    <row r="60" spans="1:29" s="1" customFormat="1" ht="22.5" x14ac:dyDescent="0.25">
      <c r="A60" s="18"/>
      <c r="C60" s="14"/>
      <c r="D60" s="69" t="s">
        <v>60</v>
      </c>
      <c r="E60" s="72" t="s">
        <v>61</v>
      </c>
      <c r="F60" s="71" t="s">
        <v>0</v>
      </c>
      <c r="G60" s="96">
        <f>20071.36+273.2135</f>
        <v>20344.573500000002</v>
      </c>
      <c r="H60" s="56"/>
      <c r="I60" s="9"/>
      <c r="K60" s="3"/>
      <c r="P60" s="3"/>
      <c r="S60" s="10"/>
      <c r="Y60" s="11"/>
      <c r="Z60" s="11"/>
      <c r="AA60" s="11"/>
      <c r="AB60" s="11"/>
      <c r="AC60" s="11"/>
    </row>
    <row r="61" spans="1:29" s="1" customFormat="1" ht="22.5" x14ac:dyDescent="0.25">
      <c r="A61" s="18"/>
      <c r="C61" s="14"/>
      <c r="D61" s="69" t="s">
        <v>62</v>
      </c>
      <c r="E61" s="72" t="s">
        <v>63</v>
      </c>
      <c r="F61" s="71" t="s">
        <v>0</v>
      </c>
      <c r="G61" s="96">
        <v>6049.0862399999996</v>
      </c>
      <c r="H61" s="56"/>
      <c r="I61" s="9"/>
      <c r="K61" s="41"/>
      <c r="L61" s="2"/>
      <c r="M61" s="2"/>
      <c r="P61" s="3"/>
      <c r="S61" s="10"/>
      <c r="Y61" s="11"/>
      <c r="Z61" s="11"/>
      <c r="AA61" s="11"/>
      <c r="AB61" s="11"/>
      <c r="AC61" s="11"/>
    </row>
    <row r="62" spans="1:29" s="1" customFormat="1" ht="22.5" x14ac:dyDescent="0.25">
      <c r="A62" s="18"/>
      <c r="C62" s="40"/>
      <c r="D62" s="69" t="s">
        <v>64</v>
      </c>
      <c r="E62" s="72" t="s">
        <v>65</v>
      </c>
      <c r="F62" s="71" t="s">
        <v>0</v>
      </c>
      <c r="G62" s="96">
        <v>306936.86</v>
      </c>
      <c r="H62" s="56"/>
      <c r="I62" s="9"/>
      <c r="K62" s="3"/>
      <c r="P62" s="3"/>
      <c r="S62" s="10"/>
      <c r="Y62" s="11"/>
      <c r="Z62" s="11"/>
      <c r="AA62" s="11"/>
      <c r="AB62" s="11"/>
      <c r="AC62" s="11"/>
    </row>
    <row r="63" spans="1:29" s="1" customFormat="1" ht="22.5" x14ac:dyDescent="0.25">
      <c r="A63" s="18"/>
      <c r="C63" s="14"/>
      <c r="D63" s="69" t="s">
        <v>66</v>
      </c>
      <c r="E63" s="72" t="s">
        <v>67</v>
      </c>
      <c r="F63" s="71" t="s">
        <v>0</v>
      </c>
      <c r="G63" s="96">
        <v>92577.86</v>
      </c>
      <c r="H63" s="56"/>
      <c r="I63" s="9"/>
      <c r="K63" s="3"/>
      <c r="P63" s="3"/>
      <c r="S63" s="10"/>
      <c r="Y63" s="11"/>
      <c r="Z63" s="11"/>
      <c r="AA63" s="11"/>
      <c r="AB63" s="11"/>
      <c r="AC63" s="11"/>
    </row>
    <row r="64" spans="1:29" s="1" customFormat="1" ht="22.5" x14ac:dyDescent="0.25">
      <c r="A64" s="18"/>
      <c r="C64" s="40"/>
      <c r="D64" s="69" t="s">
        <v>68</v>
      </c>
      <c r="E64" s="72" t="s">
        <v>69</v>
      </c>
      <c r="F64" s="71" t="s">
        <v>0</v>
      </c>
      <c r="G64" s="96">
        <v>172454.39999999999</v>
      </c>
      <c r="H64" s="56"/>
      <c r="I64" s="9"/>
      <c r="K64" s="3"/>
      <c r="P64" s="3"/>
      <c r="S64" s="10"/>
      <c r="Y64" s="11"/>
      <c r="Z64" s="11"/>
      <c r="AA64" s="11"/>
      <c r="AB64" s="11"/>
      <c r="AC64" s="11"/>
    </row>
    <row r="65" spans="1:29" s="1" customFormat="1" ht="22.5" x14ac:dyDescent="0.25">
      <c r="A65" s="18"/>
      <c r="C65" s="14"/>
      <c r="D65" s="69" t="s">
        <v>70</v>
      </c>
      <c r="E65" s="72" t="s">
        <v>71</v>
      </c>
      <c r="F65" s="71" t="s">
        <v>0</v>
      </c>
      <c r="G65" s="96">
        <v>52015.45</v>
      </c>
      <c r="H65" s="56"/>
      <c r="I65" s="9"/>
      <c r="K65" s="3"/>
      <c r="P65" s="3"/>
      <c r="S65" s="10"/>
      <c r="Y65" s="11"/>
      <c r="Z65" s="11"/>
      <c r="AA65" s="11"/>
      <c r="AB65" s="11"/>
      <c r="AC65" s="11"/>
    </row>
    <row r="66" spans="1:29" s="1" customFormat="1" ht="22.5" x14ac:dyDescent="0.25">
      <c r="A66" s="18"/>
      <c r="C66" s="14"/>
      <c r="D66" s="69" t="s">
        <v>72</v>
      </c>
      <c r="E66" s="72" t="s">
        <v>73</v>
      </c>
      <c r="F66" s="71" t="s">
        <v>0</v>
      </c>
      <c r="G66" s="96">
        <v>190199.42079999999</v>
      </c>
      <c r="H66" s="56"/>
      <c r="I66" s="9"/>
      <c r="K66" s="41"/>
      <c r="L66" s="2"/>
      <c r="M66" s="2"/>
      <c r="P66" s="3"/>
      <c r="S66" s="10"/>
      <c r="Y66" s="11"/>
      <c r="Z66" s="11"/>
      <c r="AA66" s="11"/>
      <c r="AB66" s="11"/>
      <c r="AC66" s="11"/>
    </row>
    <row r="67" spans="1:29" s="1" customFormat="1" ht="22.5" x14ac:dyDescent="0.25">
      <c r="A67" s="18"/>
      <c r="C67" s="14"/>
      <c r="D67" s="69" t="s">
        <v>74</v>
      </c>
      <c r="E67" s="72" t="s">
        <v>75</v>
      </c>
      <c r="F67" s="71" t="s">
        <v>0</v>
      </c>
      <c r="G67" s="96">
        <v>85618.514349999998</v>
      </c>
      <c r="H67" s="56"/>
      <c r="I67" s="9"/>
      <c r="K67" s="41"/>
      <c r="L67" s="2"/>
      <c r="M67" s="2"/>
      <c r="P67" s="3"/>
      <c r="S67" s="10"/>
      <c r="Y67" s="11"/>
      <c r="Z67" s="11"/>
      <c r="AA67" s="11"/>
      <c r="AB67" s="11"/>
      <c r="AC67" s="11"/>
    </row>
    <row r="68" spans="1:29" s="1" customFormat="1" ht="18.75" x14ac:dyDescent="0.25">
      <c r="A68" s="18"/>
      <c r="C68" s="14"/>
      <c r="D68" s="69" t="s">
        <v>76</v>
      </c>
      <c r="E68" s="72" t="s">
        <v>77</v>
      </c>
      <c r="F68" s="71" t="s">
        <v>0</v>
      </c>
      <c r="G68" s="96">
        <v>0</v>
      </c>
      <c r="H68" s="56" t="s">
        <v>78</v>
      </c>
      <c r="I68" s="9"/>
      <c r="K68" s="3"/>
      <c r="P68" s="3"/>
      <c r="S68" s="10"/>
      <c r="Y68" s="11"/>
      <c r="Z68" s="11"/>
      <c r="AA68" s="11"/>
      <c r="AB68" s="11"/>
      <c r="AC68" s="11"/>
    </row>
    <row r="69" spans="1:29" s="1" customFormat="1" ht="22.5" x14ac:dyDescent="0.25">
      <c r="A69" s="18"/>
      <c r="C69" s="14"/>
      <c r="D69" s="69" t="s">
        <v>79</v>
      </c>
      <c r="E69" s="85" t="s">
        <v>80</v>
      </c>
      <c r="F69" s="71" t="s">
        <v>0</v>
      </c>
      <c r="G69" s="96">
        <v>0</v>
      </c>
      <c r="H69" s="56" t="s">
        <v>81</v>
      </c>
      <c r="I69" s="9"/>
      <c r="K69" s="3"/>
      <c r="P69" s="3"/>
      <c r="S69" s="10"/>
      <c r="Y69" s="11"/>
      <c r="Z69" s="11"/>
      <c r="AA69" s="11"/>
      <c r="AB69" s="11"/>
      <c r="AC69" s="11"/>
    </row>
    <row r="70" spans="1:29" s="1" customFormat="1" ht="22.5" x14ac:dyDescent="0.25">
      <c r="A70" s="18"/>
      <c r="C70" s="14"/>
      <c r="D70" s="69" t="s">
        <v>82</v>
      </c>
      <c r="E70" s="85" t="s">
        <v>83</v>
      </c>
      <c r="F70" s="71" t="s">
        <v>0</v>
      </c>
      <c r="G70" s="96">
        <v>0</v>
      </c>
      <c r="H70" s="56" t="s">
        <v>84</v>
      </c>
      <c r="I70" s="9"/>
      <c r="K70" s="3"/>
      <c r="P70" s="3"/>
      <c r="S70" s="10"/>
      <c r="Y70" s="11"/>
      <c r="Z70" s="11"/>
      <c r="AA70" s="11"/>
      <c r="AB70" s="11"/>
      <c r="AC70" s="11"/>
    </row>
    <row r="71" spans="1:29" s="1" customFormat="1" ht="18.75" x14ac:dyDescent="0.25">
      <c r="A71" s="18"/>
      <c r="C71" s="14"/>
      <c r="D71" s="69" t="s">
        <v>85</v>
      </c>
      <c r="E71" s="72" t="s">
        <v>86</v>
      </c>
      <c r="F71" s="71" t="s">
        <v>0</v>
      </c>
      <c r="G71" s="96">
        <v>0</v>
      </c>
      <c r="H71" s="56" t="s">
        <v>87</v>
      </c>
      <c r="I71" s="9"/>
      <c r="K71" s="3"/>
      <c r="P71" s="3"/>
      <c r="S71" s="10"/>
      <c r="Y71" s="11"/>
      <c r="Z71" s="11"/>
      <c r="AA71" s="11"/>
      <c r="AB71" s="11"/>
      <c r="AC71" s="11"/>
    </row>
    <row r="72" spans="1:29" s="1" customFormat="1" ht="22.5" x14ac:dyDescent="0.25">
      <c r="A72" s="18"/>
      <c r="C72" s="14"/>
      <c r="D72" s="69" t="s">
        <v>88</v>
      </c>
      <c r="E72" s="85" t="s">
        <v>80</v>
      </c>
      <c r="F72" s="71" t="s">
        <v>0</v>
      </c>
      <c r="G72" s="96">
        <v>0</v>
      </c>
      <c r="H72" s="56" t="s">
        <v>89</v>
      </c>
      <c r="I72" s="9"/>
      <c r="K72" s="3"/>
      <c r="P72" s="3"/>
      <c r="S72" s="10"/>
      <c r="Y72" s="11"/>
      <c r="Z72" s="11"/>
      <c r="AA72" s="11"/>
      <c r="AB72" s="11"/>
      <c r="AC72" s="11"/>
    </row>
    <row r="73" spans="1:29" s="1" customFormat="1" ht="22.5" x14ac:dyDescent="0.25">
      <c r="A73" s="18"/>
      <c r="C73" s="14"/>
      <c r="D73" s="69" t="s">
        <v>90</v>
      </c>
      <c r="E73" s="85" t="s">
        <v>83</v>
      </c>
      <c r="F73" s="71" t="s">
        <v>0</v>
      </c>
      <c r="G73" s="96">
        <v>0</v>
      </c>
      <c r="H73" s="56" t="s">
        <v>91</v>
      </c>
      <c r="I73" s="9"/>
      <c r="K73" s="3"/>
      <c r="P73" s="3"/>
      <c r="S73" s="10"/>
      <c r="Y73" s="11"/>
      <c r="Z73" s="11"/>
      <c r="AA73" s="11"/>
      <c r="AB73" s="11"/>
      <c r="AC73" s="11"/>
    </row>
    <row r="74" spans="1:29" s="1" customFormat="1" ht="22.5" x14ac:dyDescent="0.25">
      <c r="A74" s="18"/>
      <c r="C74" s="14"/>
      <c r="D74" s="86" t="s">
        <v>92</v>
      </c>
      <c r="E74" s="72" t="s">
        <v>93</v>
      </c>
      <c r="F74" s="63" t="s">
        <v>0</v>
      </c>
      <c r="G74" s="96">
        <v>109039.17000000001</v>
      </c>
      <c r="H74" s="56"/>
      <c r="I74" s="9"/>
      <c r="K74" s="3"/>
      <c r="P74" s="3"/>
      <c r="S74" s="10"/>
      <c r="Y74" s="11"/>
      <c r="Z74" s="11"/>
      <c r="AA74" s="11"/>
      <c r="AB74" s="11"/>
      <c r="AC74" s="11"/>
    </row>
    <row r="75" spans="1:29" s="1" customFormat="1" ht="45" x14ac:dyDescent="0.25">
      <c r="A75" s="18"/>
      <c r="C75" s="14"/>
      <c r="D75" s="86"/>
      <c r="E75" s="85" t="s">
        <v>94</v>
      </c>
      <c r="F75" s="63"/>
      <c r="G75" s="105" t="s">
        <v>95</v>
      </c>
      <c r="H75" s="56"/>
      <c r="I75" s="9"/>
      <c r="K75" s="3" t="e">
        <f ca="1">nerr(MATCH("есть",List01_flag_index_1,0))</f>
        <v>#NAME?</v>
      </c>
      <c r="P75" s="3"/>
      <c r="S75" s="10"/>
      <c r="Y75" s="11"/>
      <c r="Z75" s="11"/>
      <c r="AA75" s="11"/>
      <c r="AB75" s="11"/>
      <c r="AC75" s="11"/>
    </row>
    <row r="76" spans="1:29" s="3" customFormat="1" ht="5.25" hidden="1" x14ac:dyDescent="0.25">
      <c r="A76" s="42"/>
      <c r="C76" s="33"/>
      <c r="D76" s="87"/>
      <c r="E76" s="88"/>
      <c r="F76" s="89"/>
      <c r="G76" s="79"/>
      <c r="H76" s="57"/>
      <c r="S76" s="34"/>
      <c r="Y76" s="35"/>
      <c r="Z76" s="35"/>
      <c r="AA76" s="35"/>
      <c r="AB76" s="35"/>
      <c r="AC76" s="35"/>
    </row>
    <row r="77" spans="1:29" s="3" customFormat="1" ht="5.25" hidden="1" x14ac:dyDescent="0.25">
      <c r="A77" s="42"/>
      <c r="C77" s="33"/>
      <c r="D77" s="87"/>
      <c r="E77" s="90"/>
      <c r="F77" s="89"/>
      <c r="G77" s="91" t="s">
        <v>95</v>
      </c>
      <c r="H77" s="57"/>
      <c r="K77" s="3" t="e">
        <f ca="1">nerr(MATCH("есть",List01_flag_index_2,0))</f>
        <v>#NAME?</v>
      </c>
      <c r="S77" s="34"/>
      <c r="Y77" s="35"/>
      <c r="Z77" s="35"/>
      <c r="AA77" s="35"/>
      <c r="AB77" s="35"/>
      <c r="AC77" s="35"/>
    </row>
    <row r="78" spans="1:29" s="1" customFormat="1" ht="33.75" x14ac:dyDescent="0.25">
      <c r="A78" s="18"/>
      <c r="C78" s="14"/>
      <c r="D78" s="69" t="s">
        <v>96</v>
      </c>
      <c r="E78" s="72" t="s">
        <v>97</v>
      </c>
      <c r="F78" s="71" t="s">
        <v>0</v>
      </c>
      <c r="G78" s="97">
        <f>SUM(G79:G86)</f>
        <v>97377.481172638567</v>
      </c>
      <c r="H78" s="56" t="s">
        <v>98</v>
      </c>
      <c r="I78" s="9"/>
      <c r="K78" s="3"/>
      <c r="P78" s="3"/>
      <c r="S78" s="10"/>
      <c r="Y78" s="11"/>
      <c r="Z78" s="11"/>
      <c r="AA78" s="11"/>
      <c r="AB78" s="11"/>
      <c r="AC78" s="11"/>
    </row>
    <row r="79" spans="1:29" s="1" customFormat="1" ht="18.75" hidden="1" x14ac:dyDescent="0.25">
      <c r="A79" s="18"/>
      <c r="C79" s="14"/>
      <c r="D79" s="69" t="s">
        <v>99</v>
      </c>
      <c r="E79" s="85"/>
      <c r="F79" s="71"/>
      <c r="G79" s="92"/>
      <c r="H79" s="60"/>
      <c r="I79" s="9"/>
      <c r="K79" s="3"/>
      <c r="P79" s="3"/>
      <c r="S79" s="10"/>
      <c r="Y79" s="11"/>
      <c r="Z79" s="11"/>
      <c r="AA79" s="11"/>
      <c r="AB79" s="11"/>
      <c r="AC79" s="11"/>
    </row>
    <row r="80" spans="1:29" s="1" customFormat="1" ht="33.75" x14ac:dyDescent="0.25">
      <c r="A80" s="18"/>
      <c r="C80" s="37" t="s">
        <v>40</v>
      </c>
      <c r="D80" s="69" t="s">
        <v>100</v>
      </c>
      <c r="E80" s="106" t="s">
        <v>101</v>
      </c>
      <c r="F80" s="71" t="s">
        <v>0</v>
      </c>
      <c r="G80" s="96">
        <v>19929.516309999999</v>
      </c>
      <c r="H80" s="8" t="s">
        <v>1</v>
      </c>
      <c r="I80" s="9"/>
      <c r="K80" s="3"/>
      <c r="P80" s="3"/>
      <c r="S80" s="10"/>
      <c r="Y80" s="11"/>
      <c r="Z80" s="11"/>
      <c r="AA80" s="11"/>
      <c r="AB80" s="11"/>
      <c r="AC80" s="11"/>
    </row>
    <row r="81" spans="1:29" s="1" customFormat="1" ht="33.75" x14ac:dyDescent="0.25">
      <c r="A81" s="18"/>
      <c r="C81" s="37" t="s">
        <v>40</v>
      </c>
      <c r="D81" s="69" t="s">
        <v>102</v>
      </c>
      <c r="E81" s="106" t="s">
        <v>103</v>
      </c>
      <c r="F81" s="71" t="s">
        <v>0</v>
      </c>
      <c r="G81" s="96">
        <v>67526.83016263858</v>
      </c>
      <c r="H81" s="8" t="s">
        <v>1</v>
      </c>
      <c r="I81" s="9"/>
      <c r="K81" s="3"/>
      <c r="P81" s="3"/>
      <c r="S81" s="10"/>
      <c r="Y81" s="11"/>
      <c r="Z81" s="11"/>
      <c r="AA81" s="11"/>
      <c r="AB81" s="11"/>
      <c r="AC81" s="11"/>
    </row>
    <row r="82" spans="1:29" s="1" customFormat="1" ht="33.75" x14ac:dyDescent="0.25">
      <c r="A82" s="18"/>
      <c r="C82" s="37" t="s">
        <v>40</v>
      </c>
      <c r="D82" s="69" t="s">
        <v>104</v>
      </c>
      <c r="E82" s="106" t="s">
        <v>105</v>
      </c>
      <c r="F82" s="71" t="s">
        <v>0</v>
      </c>
      <c r="G82" s="96">
        <v>119.47</v>
      </c>
      <c r="H82" s="8" t="s">
        <v>1</v>
      </c>
      <c r="I82" s="9"/>
      <c r="K82" s="3"/>
      <c r="P82" s="3"/>
      <c r="S82" s="10"/>
      <c r="Y82" s="11"/>
      <c r="Z82" s="11"/>
      <c r="AA82" s="11"/>
      <c r="AB82" s="11"/>
      <c r="AC82" s="11"/>
    </row>
    <row r="83" spans="1:29" s="1" customFormat="1" ht="33.75" x14ac:dyDescent="0.25">
      <c r="A83" s="18"/>
      <c r="C83" s="37" t="s">
        <v>40</v>
      </c>
      <c r="D83" s="69" t="s">
        <v>106</v>
      </c>
      <c r="E83" s="106" t="s">
        <v>107</v>
      </c>
      <c r="F83" s="71" t="s">
        <v>0</v>
      </c>
      <c r="G83" s="96">
        <v>341.61</v>
      </c>
      <c r="H83" s="8" t="s">
        <v>1</v>
      </c>
      <c r="I83" s="9"/>
      <c r="K83" s="3"/>
      <c r="P83" s="3"/>
      <c r="S83" s="10"/>
      <c r="Y83" s="11"/>
      <c r="Z83" s="11"/>
      <c r="AA83" s="11"/>
      <c r="AB83" s="11"/>
      <c r="AC83" s="11"/>
    </row>
    <row r="84" spans="1:29" s="1" customFormat="1" ht="33.75" x14ac:dyDescent="0.25">
      <c r="A84" s="18"/>
      <c r="C84" s="37" t="s">
        <v>40</v>
      </c>
      <c r="D84" s="69" t="s">
        <v>108</v>
      </c>
      <c r="E84" s="106" t="s">
        <v>109</v>
      </c>
      <c r="F84" s="71" t="s">
        <v>0</v>
      </c>
      <c r="G84" s="96">
        <v>8418.7446999999993</v>
      </c>
      <c r="H84" s="8" t="s">
        <v>1</v>
      </c>
      <c r="I84" s="9"/>
      <c r="K84" s="3"/>
      <c r="P84" s="3"/>
      <c r="S84" s="10"/>
      <c r="Y84" s="11"/>
      <c r="Z84" s="11"/>
      <c r="AA84" s="11"/>
      <c r="AB84" s="11"/>
      <c r="AC84" s="11"/>
    </row>
    <row r="85" spans="1:29" s="1" customFormat="1" ht="33.75" x14ac:dyDescent="0.25">
      <c r="A85" s="18"/>
      <c r="C85" s="37" t="s">
        <v>40</v>
      </c>
      <c r="D85" s="69" t="s">
        <v>110</v>
      </c>
      <c r="E85" s="106" t="s">
        <v>111</v>
      </c>
      <c r="F85" s="71" t="s">
        <v>0</v>
      </c>
      <c r="G85" s="96">
        <f>33.47+247.64+172.91+587.29</f>
        <v>1041.31</v>
      </c>
      <c r="H85" s="8" t="s">
        <v>1</v>
      </c>
      <c r="I85" s="9"/>
      <c r="K85" s="3"/>
      <c r="P85" s="3"/>
      <c r="S85" s="10"/>
      <c r="Y85" s="11"/>
      <c r="Z85" s="11"/>
      <c r="AA85" s="11"/>
      <c r="AB85" s="11"/>
      <c r="AC85" s="11"/>
    </row>
    <row r="86" spans="1:29" s="1" customFormat="1" ht="18.75" x14ac:dyDescent="0.25">
      <c r="A86" s="18"/>
      <c r="C86" s="38"/>
      <c r="D86" s="92"/>
      <c r="E86" s="101" t="s">
        <v>112</v>
      </c>
      <c r="F86" s="102"/>
      <c r="G86" s="103"/>
      <c r="H86" s="59"/>
      <c r="I86" s="9"/>
      <c r="K86" s="3"/>
      <c r="P86" s="3"/>
      <c r="S86" s="10"/>
      <c r="Y86" s="11"/>
      <c r="Z86" s="11"/>
      <c r="AA86" s="11"/>
      <c r="AB86" s="11"/>
      <c r="AC86" s="11"/>
    </row>
    <row r="87" spans="1:29" s="1" customFormat="1" ht="22.5" x14ac:dyDescent="0.25">
      <c r="A87" s="18"/>
      <c r="C87" s="14"/>
      <c r="D87" s="69" t="s">
        <v>113</v>
      </c>
      <c r="E87" s="70" t="s">
        <v>114</v>
      </c>
      <c r="F87" s="71" t="s">
        <v>0</v>
      </c>
      <c r="G87" s="96">
        <f>G29-G30</f>
        <v>89502.99527016608</v>
      </c>
      <c r="H87" s="56"/>
      <c r="I87" s="9"/>
      <c r="K87" s="3"/>
      <c r="P87" s="3"/>
      <c r="S87" s="10"/>
      <c r="Y87" s="11"/>
      <c r="Z87" s="11"/>
      <c r="AA87" s="11"/>
      <c r="AB87" s="11"/>
      <c r="AC87" s="11"/>
    </row>
    <row r="88" spans="1:29" s="1" customFormat="1" ht="22.5" x14ac:dyDescent="0.25">
      <c r="A88" s="18"/>
      <c r="C88" s="40"/>
      <c r="D88" s="69" t="s">
        <v>115</v>
      </c>
      <c r="E88" s="70" t="s">
        <v>116</v>
      </c>
      <c r="F88" s="71" t="s">
        <v>0</v>
      </c>
      <c r="G88" s="96">
        <v>-120117.01941383962</v>
      </c>
      <c r="H88" s="56" t="s">
        <v>117</v>
      </c>
      <c r="I88" s="9"/>
      <c r="K88" s="3"/>
      <c r="P88" s="3"/>
      <c r="S88" s="10"/>
      <c r="Y88" s="11"/>
      <c r="Z88" s="11"/>
      <c r="AA88" s="11"/>
      <c r="AB88" s="11"/>
      <c r="AC88" s="11"/>
    </row>
    <row r="89" spans="1:29" s="1" customFormat="1" ht="33.75" x14ac:dyDescent="0.25">
      <c r="A89" s="18"/>
      <c r="C89" s="14"/>
      <c r="D89" s="69" t="s">
        <v>118</v>
      </c>
      <c r="E89" s="72" t="s">
        <v>119</v>
      </c>
      <c r="F89" s="71" t="s">
        <v>0</v>
      </c>
      <c r="G89" s="96">
        <v>0</v>
      </c>
      <c r="H89" s="56"/>
      <c r="I89" s="9"/>
      <c r="K89" s="3"/>
      <c r="P89" s="3"/>
      <c r="S89" s="10"/>
      <c r="Y89" s="11"/>
      <c r="Z89" s="11"/>
      <c r="AA89" s="11"/>
      <c r="AB89" s="11"/>
      <c r="AC89" s="11"/>
    </row>
    <row r="90" spans="1:29" s="1" customFormat="1" ht="18.75" x14ac:dyDescent="0.25">
      <c r="A90" s="18"/>
      <c r="C90" s="14"/>
      <c r="D90" s="69" t="s">
        <v>120</v>
      </c>
      <c r="E90" s="70" t="s">
        <v>121</v>
      </c>
      <c r="F90" s="71" t="s">
        <v>0</v>
      </c>
      <c r="G90" s="96">
        <v>396199.08999999997</v>
      </c>
      <c r="H90" s="56" t="s">
        <v>122</v>
      </c>
      <c r="I90" s="9"/>
      <c r="K90" s="3"/>
      <c r="P90" s="3"/>
      <c r="S90" s="10"/>
      <c r="Y90" s="11"/>
      <c r="Z90" s="11"/>
      <c r="AA90" s="11"/>
      <c r="AB90" s="11"/>
      <c r="AC90" s="11"/>
    </row>
    <row r="91" spans="1:29" s="1" customFormat="1" ht="22.5" x14ac:dyDescent="0.25">
      <c r="A91" s="18"/>
      <c r="C91" s="14"/>
      <c r="D91" s="69" t="s">
        <v>123</v>
      </c>
      <c r="E91" s="72" t="s">
        <v>124</v>
      </c>
      <c r="F91" s="71" t="s">
        <v>0</v>
      </c>
      <c r="G91" s="96">
        <v>396199.08999999997</v>
      </c>
      <c r="H91" s="56" t="s">
        <v>125</v>
      </c>
      <c r="I91" s="9"/>
      <c r="K91" s="3"/>
      <c r="P91" s="3"/>
      <c r="S91" s="10"/>
      <c r="Y91" s="11"/>
      <c r="Z91" s="11"/>
      <c r="AA91" s="11"/>
      <c r="AB91" s="11"/>
      <c r="AC91" s="11"/>
    </row>
    <row r="92" spans="1:29" s="1" customFormat="1" ht="22.5" x14ac:dyDescent="0.25">
      <c r="A92" s="18"/>
      <c r="C92" s="14"/>
      <c r="D92" s="69" t="s">
        <v>126</v>
      </c>
      <c r="E92" s="85" t="s">
        <v>127</v>
      </c>
      <c r="F92" s="71" t="s">
        <v>0</v>
      </c>
      <c r="G92" s="96">
        <v>411692.41</v>
      </c>
      <c r="H92" s="56" t="s">
        <v>128</v>
      </c>
      <c r="I92" s="9"/>
      <c r="K92" s="3"/>
      <c r="P92" s="3"/>
      <c r="S92" s="10"/>
      <c r="Y92" s="11"/>
      <c r="Z92" s="11"/>
      <c r="AA92" s="11"/>
      <c r="AB92" s="11"/>
      <c r="AC92" s="11"/>
    </row>
    <row r="93" spans="1:29" s="1" customFormat="1" ht="22.5" x14ac:dyDescent="0.25">
      <c r="A93" s="18"/>
      <c r="C93" s="14"/>
      <c r="D93" s="69" t="s">
        <v>129</v>
      </c>
      <c r="E93" s="85" t="s">
        <v>130</v>
      </c>
      <c r="F93" s="71" t="s">
        <v>0</v>
      </c>
      <c r="G93" s="96">
        <v>15493.32</v>
      </c>
      <c r="H93" s="56" t="s">
        <v>131</v>
      </c>
      <c r="I93" s="9"/>
      <c r="K93" s="3"/>
      <c r="P93" s="3"/>
      <c r="S93" s="10"/>
      <c r="Y93" s="11"/>
      <c r="Z93" s="11"/>
      <c r="AA93" s="11"/>
      <c r="AB93" s="11"/>
      <c r="AC93" s="11"/>
    </row>
    <row r="94" spans="1:29" s="1" customFormat="1" ht="22.5" x14ac:dyDescent="0.25">
      <c r="A94" s="18"/>
      <c r="C94" s="14"/>
      <c r="D94" s="69" t="s">
        <v>132</v>
      </c>
      <c r="E94" s="72" t="s">
        <v>133</v>
      </c>
      <c r="F94" s="71" t="s">
        <v>0</v>
      </c>
      <c r="G94" s="96">
        <v>0</v>
      </c>
      <c r="H94" s="56"/>
      <c r="I94" s="9"/>
      <c r="K94" s="3"/>
      <c r="P94" s="3"/>
      <c r="S94" s="10"/>
      <c r="Y94" s="11"/>
      <c r="Z94" s="11"/>
      <c r="AA94" s="11"/>
      <c r="AB94" s="11"/>
      <c r="AC94" s="11"/>
    </row>
    <row r="95" spans="1:29" s="1" customFormat="1" ht="56.25" x14ac:dyDescent="0.25">
      <c r="A95" s="18"/>
      <c r="C95" s="14"/>
      <c r="D95" s="69" t="s">
        <v>134</v>
      </c>
      <c r="E95" s="70" t="s">
        <v>135</v>
      </c>
      <c r="F95" s="71" t="s">
        <v>136</v>
      </c>
      <c r="G95" s="107" t="s">
        <v>137</v>
      </c>
      <c r="H95" s="56" t="s">
        <v>138</v>
      </c>
      <c r="I95" s="9"/>
      <c r="K95" s="3"/>
      <c r="P95" s="3"/>
      <c r="S95" s="10"/>
      <c r="Y95" s="11"/>
      <c r="Z95" s="11"/>
      <c r="AA95" s="11"/>
      <c r="AB95" s="11"/>
      <c r="AC95" s="11"/>
    </row>
    <row r="96" spans="1:29" s="1" customFormat="1" ht="45" x14ac:dyDescent="0.25">
      <c r="A96" s="18"/>
      <c r="C96" s="14"/>
      <c r="D96" s="69" t="s">
        <v>139</v>
      </c>
      <c r="E96" s="70" t="s">
        <v>140</v>
      </c>
      <c r="F96" s="71" t="s">
        <v>16</v>
      </c>
      <c r="G96" s="96">
        <v>1319.55</v>
      </c>
      <c r="H96" s="56" t="s">
        <v>141</v>
      </c>
      <c r="I96" s="9"/>
      <c r="K96" s="3"/>
      <c r="P96" s="3"/>
      <c r="S96" s="10"/>
      <c r="Y96" s="11"/>
      <c r="Z96" s="11"/>
      <c r="AA96" s="11"/>
      <c r="AB96" s="11"/>
      <c r="AC96" s="11"/>
    </row>
    <row r="97" spans="1:29" s="36" customFormat="1" ht="5.25" hidden="1" x14ac:dyDescent="0.25">
      <c r="A97" s="42"/>
      <c r="B97" s="3"/>
      <c r="C97" s="33"/>
      <c r="D97" s="73" t="s">
        <v>142</v>
      </c>
      <c r="E97" s="93"/>
      <c r="F97" s="75"/>
      <c r="G97" s="94"/>
      <c r="H97" s="61"/>
      <c r="I97" s="3"/>
      <c r="J97" s="3"/>
      <c r="K97" s="3"/>
      <c r="L97" s="3"/>
      <c r="M97" s="3"/>
      <c r="N97" s="3"/>
      <c r="O97" s="3"/>
      <c r="P97" s="3"/>
      <c r="Q97" s="3"/>
      <c r="R97" s="3"/>
      <c r="S97" s="34"/>
      <c r="T97" s="3"/>
      <c r="U97" s="3"/>
      <c r="V97" s="3"/>
      <c r="W97" s="3"/>
      <c r="X97" s="3"/>
      <c r="Y97" s="35"/>
      <c r="Z97" s="35"/>
      <c r="AA97" s="35"/>
      <c r="AB97" s="35"/>
      <c r="AC97" s="35"/>
    </row>
    <row r="98" spans="1:29" ht="22.5" x14ac:dyDescent="0.25">
      <c r="C98" s="37" t="s">
        <v>40</v>
      </c>
      <c r="D98" s="69" t="s">
        <v>143</v>
      </c>
      <c r="E98" s="108" t="s">
        <v>144</v>
      </c>
      <c r="F98" s="71" t="s">
        <v>16</v>
      </c>
      <c r="G98" s="96">
        <v>41.5</v>
      </c>
      <c r="H98" s="56" t="s">
        <v>17</v>
      </c>
      <c r="I98" s="9"/>
    </row>
    <row r="99" spans="1:29" ht="22.5" x14ac:dyDescent="0.25">
      <c r="C99" s="37" t="s">
        <v>40</v>
      </c>
      <c r="D99" s="69" t="s">
        <v>145</v>
      </c>
      <c r="E99" s="108" t="s">
        <v>146</v>
      </c>
      <c r="F99" s="71" t="s">
        <v>16</v>
      </c>
      <c r="G99" s="96">
        <v>24.9</v>
      </c>
      <c r="H99" s="56" t="s">
        <v>17</v>
      </c>
      <c r="I99" s="9"/>
    </row>
    <row r="100" spans="1:29" ht="22.5" x14ac:dyDescent="0.25">
      <c r="C100" s="37" t="s">
        <v>40</v>
      </c>
      <c r="D100" s="69" t="s">
        <v>147</v>
      </c>
      <c r="E100" s="108" t="s">
        <v>148</v>
      </c>
      <c r="F100" s="71" t="s">
        <v>16</v>
      </c>
      <c r="G100" s="96">
        <v>28</v>
      </c>
      <c r="H100" s="56" t="s">
        <v>17</v>
      </c>
      <c r="I100" s="9"/>
    </row>
    <row r="101" spans="1:29" ht="22.5" x14ac:dyDescent="0.25">
      <c r="C101" s="37" t="s">
        <v>40</v>
      </c>
      <c r="D101" s="69" t="s">
        <v>149</v>
      </c>
      <c r="E101" s="108" t="s">
        <v>150</v>
      </c>
      <c r="F101" s="71" t="s">
        <v>16</v>
      </c>
      <c r="G101" s="96">
        <v>0.32700000000000001</v>
      </c>
      <c r="H101" s="56" t="s">
        <v>17</v>
      </c>
      <c r="I101" s="9"/>
    </row>
    <row r="102" spans="1:29" ht="22.5" x14ac:dyDescent="0.25">
      <c r="C102" s="37" t="s">
        <v>40</v>
      </c>
      <c r="D102" s="69" t="s">
        <v>151</v>
      </c>
      <c r="E102" s="108" t="s">
        <v>152</v>
      </c>
      <c r="F102" s="71" t="s">
        <v>16</v>
      </c>
      <c r="G102" s="96">
        <v>2.2629999999999999</v>
      </c>
      <c r="H102" s="56" t="s">
        <v>17</v>
      </c>
      <c r="I102" s="9"/>
    </row>
    <row r="103" spans="1:29" ht="22.5" x14ac:dyDescent="0.25">
      <c r="C103" s="37" t="s">
        <v>40</v>
      </c>
      <c r="D103" s="69" t="s">
        <v>153</v>
      </c>
      <c r="E103" s="108" t="s">
        <v>154</v>
      </c>
      <c r="F103" s="71" t="s">
        <v>16</v>
      </c>
      <c r="G103" s="96">
        <v>1</v>
      </c>
      <c r="H103" s="56" t="s">
        <v>17</v>
      </c>
      <c r="I103" s="9"/>
    </row>
    <row r="104" spans="1:29" ht="22.5" x14ac:dyDescent="0.25">
      <c r="C104" s="37" t="s">
        <v>40</v>
      </c>
      <c r="D104" s="69" t="s">
        <v>155</v>
      </c>
      <c r="E104" s="108" t="s">
        <v>156</v>
      </c>
      <c r="F104" s="71" t="s">
        <v>16</v>
      </c>
      <c r="G104" s="96">
        <v>1.1000000000000001</v>
      </c>
      <c r="H104" s="56" t="s">
        <v>17</v>
      </c>
      <c r="I104" s="9"/>
    </row>
    <row r="105" spans="1:29" ht="22.5" x14ac:dyDescent="0.25">
      <c r="C105" s="37" t="s">
        <v>40</v>
      </c>
      <c r="D105" s="69" t="s">
        <v>157</v>
      </c>
      <c r="E105" s="108" t="s">
        <v>158</v>
      </c>
      <c r="F105" s="71" t="s">
        <v>16</v>
      </c>
      <c r="G105" s="96">
        <v>0.32700000000000001</v>
      </c>
      <c r="H105" s="56" t="s">
        <v>17</v>
      </c>
      <c r="I105" s="9"/>
    </row>
    <row r="106" spans="1:29" ht="22.5" x14ac:dyDescent="0.25">
      <c r="C106" s="37" t="s">
        <v>40</v>
      </c>
      <c r="D106" s="69" t="s">
        <v>159</v>
      </c>
      <c r="E106" s="108" t="s">
        <v>160</v>
      </c>
      <c r="F106" s="71" t="s">
        <v>16</v>
      </c>
      <c r="G106" s="96">
        <v>1.29</v>
      </c>
      <c r="H106" s="56" t="s">
        <v>17</v>
      </c>
      <c r="I106" s="9"/>
    </row>
    <row r="107" spans="1:29" ht="22.5" x14ac:dyDescent="0.25">
      <c r="C107" s="37" t="s">
        <v>40</v>
      </c>
      <c r="D107" s="69" t="s">
        <v>161</v>
      </c>
      <c r="E107" s="108" t="s">
        <v>162</v>
      </c>
      <c r="F107" s="71" t="s">
        <v>16</v>
      </c>
      <c r="G107" s="96">
        <v>2.9239999999999999</v>
      </c>
      <c r="H107" s="56" t="s">
        <v>17</v>
      </c>
      <c r="I107" s="9"/>
    </row>
    <row r="108" spans="1:29" ht="22.5" x14ac:dyDescent="0.25">
      <c r="C108" s="37" t="s">
        <v>40</v>
      </c>
      <c r="D108" s="69" t="s">
        <v>163</v>
      </c>
      <c r="E108" s="108" t="s">
        <v>164</v>
      </c>
      <c r="F108" s="71" t="s">
        <v>16</v>
      </c>
      <c r="G108" s="96">
        <v>0.17199999999999999</v>
      </c>
      <c r="H108" s="56" t="s">
        <v>17</v>
      </c>
      <c r="I108" s="9"/>
    </row>
    <row r="109" spans="1:29" ht="22.5" x14ac:dyDescent="0.25">
      <c r="C109" s="37" t="s">
        <v>40</v>
      </c>
      <c r="D109" s="69" t="s">
        <v>165</v>
      </c>
      <c r="E109" s="108" t="s">
        <v>166</v>
      </c>
      <c r="F109" s="71" t="s">
        <v>16</v>
      </c>
      <c r="G109" s="96">
        <v>1.33</v>
      </c>
      <c r="H109" s="56" t="s">
        <v>17</v>
      </c>
      <c r="I109" s="9"/>
    </row>
    <row r="110" spans="1:29" ht="22.5" x14ac:dyDescent="0.25">
      <c r="C110" s="37" t="s">
        <v>40</v>
      </c>
      <c r="D110" s="69" t="s">
        <v>167</v>
      </c>
      <c r="E110" s="108" t="s">
        <v>168</v>
      </c>
      <c r="F110" s="71" t="s">
        <v>16</v>
      </c>
      <c r="G110" s="96">
        <v>3.1</v>
      </c>
      <c r="H110" s="56" t="s">
        <v>17</v>
      </c>
      <c r="I110" s="9"/>
    </row>
    <row r="111" spans="1:29" ht="22.5" x14ac:dyDescent="0.25">
      <c r="C111" s="37" t="s">
        <v>40</v>
      </c>
      <c r="D111" s="69" t="s">
        <v>169</v>
      </c>
      <c r="E111" s="108" t="s">
        <v>170</v>
      </c>
      <c r="F111" s="71" t="s">
        <v>16</v>
      </c>
      <c r="G111" s="96">
        <v>8.5999999999999993E-2</v>
      </c>
      <c r="H111" s="56" t="s">
        <v>17</v>
      </c>
      <c r="I111" s="9"/>
    </row>
    <row r="112" spans="1:29" ht="22.5" x14ac:dyDescent="0.25">
      <c r="C112" s="37" t="s">
        <v>40</v>
      </c>
      <c r="D112" s="69" t="s">
        <v>171</v>
      </c>
      <c r="E112" s="108" t="s">
        <v>172</v>
      </c>
      <c r="F112" s="71" t="s">
        <v>16</v>
      </c>
      <c r="G112" s="96">
        <v>0.86</v>
      </c>
      <c r="H112" s="56" t="s">
        <v>17</v>
      </c>
      <c r="I112" s="9"/>
    </row>
    <row r="113" spans="3:9" ht="22.5" x14ac:dyDescent="0.25">
      <c r="C113" s="37" t="s">
        <v>40</v>
      </c>
      <c r="D113" s="69" t="s">
        <v>173</v>
      </c>
      <c r="E113" s="108" t="s">
        <v>174</v>
      </c>
      <c r="F113" s="71" t="s">
        <v>16</v>
      </c>
      <c r="G113" s="96">
        <v>0.34399999999999997</v>
      </c>
      <c r="H113" s="56" t="s">
        <v>17</v>
      </c>
      <c r="I113" s="9"/>
    </row>
    <row r="114" spans="3:9" ht="22.5" x14ac:dyDescent="0.25">
      <c r="C114" s="37" t="s">
        <v>40</v>
      </c>
      <c r="D114" s="69" t="s">
        <v>175</v>
      </c>
      <c r="E114" s="108" t="s">
        <v>176</v>
      </c>
      <c r="F114" s="71" t="s">
        <v>16</v>
      </c>
      <c r="G114" s="96">
        <v>1.2</v>
      </c>
      <c r="H114" s="56" t="s">
        <v>17</v>
      </c>
      <c r="I114" s="9"/>
    </row>
    <row r="115" spans="3:9" ht="22.5" x14ac:dyDescent="0.25">
      <c r="C115" s="37" t="s">
        <v>40</v>
      </c>
      <c r="D115" s="69" t="s">
        <v>177</v>
      </c>
      <c r="E115" s="108" t="s">
        <v>178</v>
      </c>
      <c r="F115" s="71" t="s">
        <v>16</v>
      </c>
      <c r="G115" s="96">
        <v>25.82</v>
      </c>
      <c r="H115" s="56" t="s">
        <v>17</v>
      </c>
      <c r="I115" s="9"/>
    </row>
    <row r="116" spans="3:9" ht="22.5" x14ac:dyDescent="0.25">
      <c r="C116" s="37" t="s">
        <v>40</v>
      </c>
      <c r="D116" s="69" t="s">
        <v>179</v>
      </c>
      <c r="E116" s="108" t="s">
        <v>180</v>
      </c>
      <c r="F116" s="71" t="s">
        <v>16</v>
      </c>
      <c r="G116" s="96">
        <v>17.48</v>
      </c>
      <c r="H116" s="56" t="s">
        <v>17</v>
      </c>
      <c r="I116" s="9"/>
    </row>
    <row r="117" spans="3:9" ht="22.5" x14ac:dyDescent="0.25">
      <c r="C117" s="37" t="s">
        <v>40</v>
      </c>
      <c r="D117" s="69" t="s">
        <v>181</v>
      </c>
      <c r="E117" s="108" t="s">
        <v>182</v>
      </c>
      <c r="F117" s="71" t="s">
        <v>16</v>
      </c>
      <c r="G117" s="96">
        <v>0.86</v>
      </c>
      <c r="H117" s="56" t="s">
        <v>17</v>
      </c>
      <c r="I117" s="9"/>
    </row>
    <row r="118" spans="3:9" ht="22.5" x14ac:dyDescent="0.25">
      <c r="C118" s="37" t="s">
        <v>40</v>
      </c>
      <c r="D118" s="69" t="s">
        <v>183</v>
      </c>
      <c r="E118" s="108" t="s">
        <v>184</v>
      </c>
      <c r="F118" s="71" t="s">
        <v>16</v>
      </c>
      <c r="G118" s="96">
        <v>0.32700000000000001</v>
      </c>
      <c r="H118" s="56" t="s">
        <v>17</v>
      </c>
      <c r="I118" s="9"/>
    </row>
    <row r="119" spans="3:9" ht="22.5" x14ac:dyDescent="0.25">
      <c r="C119" s="37" t="s">
        <v>40</v>
      </c>
      <c r="D119" s="69" t="s">
        <v>185</v>
      </c>
      <c r="E119" s="108" t="s">
        <v>186</v>
      </c>
      <c r="F119" s="71" t="s">
        <v>16</v>
      </c>
      <c r="G119" s="96">
        <v>4.5</v>
      </c>
      <c r="H119" s="56" t="s">
        <v>17</v>
      </c>
      <c r="I119" s="9"/>
    </row>
    <row r="120" spans="3:9" ht="22.5" x14ac:dyDescent="0.25">
      <c r="C120" s="37" t="s">
        <v>40</v>
      </c>
      <c r="D120" s="69" t="s">
        <v>187</v>
      </c>
      <c r="E120" s="108" t="s">
        <v>188</v>
      </c>
      <c r="F120" s="71" t="s">
        <v>16</v>
      </c>
      <c r="G120" s="96">
        <v>3.0640000000000001</v>
      </c>
      <c r="H120" s="56" t="s">
        <v>17</v>
      </c>
      <c r="I120" s="9"/>
    </row>
    <row r="121" spans="3:9" ht="22.5" x14ac:dyDescent="0.25">
      <c r="C121" s="37" t="s">
        <v>40</v>
      </c>
      <c r="D121" s="69" t="s">
        <v>189</v>
      </c>
      <c r="E121" s="108" t="s">
        <v>190</v>
      </c>
      <c r="F121" s="71" t="s">
        <v>16</v>
      </c>
      <c r="G121" s="96">
        <v>3.12</v>
      </c>
      <c r="H121" s="56" t="s">
        <v>17</v>
      </c>
      <c r="I121" s="9"/>
    </row>
    <row r="122" spans="3:9" ht="22.5" x14ac:dyDescent="0.25">
      <c r="C122" s="37" t="s">
        <v>40</v>
      </c>
      <c r="D122" s="69" t="s">
        <v>191</v>
      </c>
      <c r="E122" s="108" t="s">
        <v>192</v>
      </c>
      <c r="F122" s="71" t="s">
        <v>16</v>
      </c>
      <c r="G122" s="96">
        <v>0.94599999999999995</v>
      </c>
      <c r="H122" s="56" t="s">
        <v>17</v>
      </c>
      <c r="I122" s="9"/>
    </row>
    <row r="123" spans="3:9" ht="22.5" x14ac:dyDescent="0.25">
      <c r="C123" s="37" t="s">
        <v>40</v>
      </c>
      <c r="D123" s="69" t="s">
        <v>193</v>
      </c>
      <c r="E123" s="108" t="s">
        <v>194</v>
      </c>
      <c r="F123" s="71" t="s">
        <v>16</v>
      </c>
      <c r="G123" s="96">
        <v>0.86</v>
      </c>
      <c r="H123" s="56" t="s">
        <v>17</v>
      </c>
      <c r="I123" s="9"/>
    </row>
    <row r="124" spans="3:9" ht="22.5" x14ac:dyDescent="0.25">
      <c r="C124" s="37" t="s">
        <v>40</v>
      </c>
      <c r="D124" s="69" t="s">
        <v>195</v>
      </c>
      <c r="E124" s="108" t="s">
        <v>196</v>
      </c>
      <c r="F124" s="71" t="s">
        <v>16</v>
      </c>
      <c r="G124" s="96">
        <v>1.33</v>
      </c>
      <c r="H124" s="56" t="s">
        <v>17</v>
      </c>
      <c r="I124" s="9"/>
    </row>
    <row r="125" spans="3:9" ht="22.5" x14ac:dyDescent="0.25">
      <c r="C125" s="37" t="s">
        <v>40</v>
      </c>
      <c r="D125" s="69" t="s">
        <v>197</v>
      </c>
      <c r="E125" s="108" t="s">
        <v>198</v>
      </c>
      <c r="F125" s="71" t="s">
        <v>16</v>
      </c>
      <c r="G125" s="96">
        <v>1.39</v>
      </c>
      <c r="H125" s="56" t="s">
        <v>17</v>
      </c>
      <c r="I125" s="9"/>
    </row>
    <row r="126" spans="3:9" ht="22.5" x14ac:dyDescent="0.25">
      <c r="C126" s="37" t="s">
        <v>40</v>
      </c>
      <c r="D126" s="69" t="s">
        <v>199</v>
      </c>
      <c r="E126" s="108" t="s">
        <v>200</v>
      </c>
      <c r="F126" s="71" t="s">
        <v>16</v>
      </c>
      <c r="G126" s="96">
        <v>1.48</v>
      </c>
      <c r="H126" s="56" t="s">
        <v>17</v>
      </c>
      <c r="I126" s="9"/>
    </row>
    <row r="127" spans="3:9" ht="22.5" x14ac:dyDescent="0.25">
      <c r="C127" s="37" t="s">
        <v>40</v>
      </c>
      <c r="D127" s="69" t="s">
        <v>201</v>
      </c>
      <c r="E127" s="108" t="s">
        <v>202</v>
      </c>
      <c r="F127" s="71" t="s">
        <v>16</v>
      </c>
      <c r="G127" s="96">
        <v>2.15</v>
      </c>
      <c r="H127" s="56" t="s">
        <v>17</v>
      </c>
      <c r="I127" s="9"/>
    </row>
    <row r="128" spans="3:9" ht="22.5" x14ac:dyDescent="0.25">
      <c r="C128" s="37" t="s">
        <v>40</v>
      </c>
      <c r="D128" s="69" t="s">
        <v>203</v>
      </c>
      <c r="E128" s="108" t="s">
        <v>204</v>
      </c>
      <c r="F128" s="71" t="s">
        <v>16</v>
      </c>
      <c r="G128" s="96">
        <v>1.08</v>
      </c>
      <c r="H128" s="56" t="s">
        <v>17</v>
      </c>
      <c r="I128" s="9"/>
    </row>
    <row r="129" spans="3:9" ht="22.5" x14ac:dyDescent="0.25">
      <c r="C129" s="37" t="s">
        <v>40</v>
      </c>
      <c r="D129" s="69" t="s">
        <v>205</v>
      </c>
      <c r="E129" s="108" t="s">
        <v>206</v>
      </c>
      <c r="F129" s="71" t="s">
        <v>16</v>
      </c>
      <c r="G129" s="96">
        <v>0.17199999999999999</v>
      </c>
      <c r="H129" s="56" t="s">
        <v>17</v>
      </c>
      <c r="I129" s="9"/>
    </row>
    <row r="130" spans="3:9" ht="22.5" x14ac:dyDescent="0.25">
      <c r="C130" s="37" t="s">
        <v>40</v>
      </c>
      <c r="D130" s="69" t="s">
        <v>207</v>
      </c>
      <c r="E130" s="108" t="s">
        <v>208</v>
      </c>
      <c r="F130" s="71" t="s">
        <v>16</v>
      </c>
      <c r="G130" s="96">
        <v>0.53</v>
      </c>
      <c r="H130" s="56" t="s">
        <v>17</v>
      </c>
      <c r="I130" s="9"/>
    </row>
    <row r="131" spans="3:9" ht="22.5" x14ac:dyDescent="0.25">
      <c r="C131" s="37" t="s">
        <v>40</v>
      </c>
      <c r="D131" s="69" t="s">
        <v>209</v>
      </c>
      <c r="E131" s="108" t="s">
        <v>210</v>
      </c>
      <c r="F131" s="71" t="s">
        <v>16</v>
      </c>
      <c r="G131" s="96">
        <v>0.5</v>
      </c>
      <c r="H131" s="56" t="s">
        <v>17</v>
      </c>
      <c r="I131" s="9"/>
    </row>
    <row r="132" spans="3:9" ht="22.5" x14ac:dyDescent="0.25">
      <c r="C132" s="37" t="s">
        <v>40</v>
      </c>
      <c r="D132" s="69" t="s">
        <v>211</v>
      </c>
      <c r="E132" s="108" t="s">
        <v>212</v>
      </c>
      <c r="F132" s="71" t="s">
        <v>16</v>
      </c>
      <c r="G132" s="96">
        <v>0.53</v>
      </c>
      <c r="H132" s="56" t="s">
        <v>17</v>
      </c>
      <c r="I132" s="9"/>
    </row>
    <row r="133" spans="3:9" ht="22.5" x14ac:dyDescent="0.25">
      <c r="C133" s="37" t="s">
        <v>40</v>
      </c>
      <c r="D133" s="69" t="s">
        <v>213</v>
      </c>
      <c r="E133" s="108" t="s">
        <v>214</v>
      </c>
      <c r="F133" s="71" t="s">
        <v>16</v>
      </c>
      <c r="G133" s="96">
        <v>24.92</v>
      </c>
      <c r="H133" s="56" t="s">
        <v>17</v>
      </c>
      <c r="I133" s="9"/>
    </row>
    <row r="134" spans="3:9" ht="22.5" x14ac:dyDescent="0.25">
      <c r="C134" s="37" t="s">
        <v>40</v>
      </c>
      <c r="D134" s="69" t="s">
        <v>215</v>
      </c>
      <c r="E134" s="108" t="s">
        <v>216</v>
      </c>
      <c r="F134" s="71" t="s">
        <v>16</v>
      </c>
      <c r="G134" s="96">
        <v>90</v>
      </c>
      <c r="H134" s="56" t="s">
        <v>17</v>
      </c>
      <c r="I134" s="9"/>
    </row>
    <row r="135" spans="3:9" ht="22.5" x14ac:dyDescent="0.25">
      <c r="C135" s="37" t="s">
        <v>40</v>
      </c>
      <c r="D135" s="69" t="s">
        <v>217</v>
      </c>
      <c r="E135" s="108" t="s">
        <v>218</v>
      </c>
      <c r="F135" s="71" t="s">
        <v>16</v>
      </c>
      <c r="G135" s="96">
        <v>0.94599999999999995</v>
      </c>
      <c r="H135" s="56" t="s">
        <v>17</v>
      </c>
      <c r="I135" s="9"/>
    </row>
    <row r="136" spans="3:9" ht="22.5" x14ac:dyDescent="0.25">
      <c r="C136" s="37" t="s">
        <v>40</v>
      </c>
      <c r="D136" s="69" t="s">
        <v>219</v>
      </c>
      <c r="E136" s="108" t="s">
        <v>220</v>
      </c>
      <c r="F136" s="71" t="s">
        <v>16</v>
      </c>
      <c r="G136" s="96">
        <v>8.6</v>
      </c>
      <c r="H136" s="56" t="s">
        <v>17</v>
      </c>
      <c r="I136" s="9"/>
    </row>
    <row r="137" spans="3:9" ht="22.5" x14ac:dyDescent="0.25">
      <c r="C137" s="37" t="s">
        <v>40</v>
      </c>
      <c r="D137" s="69" t="s">
        <v>221</v>
      </c>
      <c r="E137" s="108" t="s">
        <v>222</v>
      </c>
      <c r="F137" s="71" t="s">
        <v>16</v>
      </c>
      <c r="G137" s="96">
        <v>0.75</v>
      </c>
      <c r="H137" s="56" t="s">
        <v>17</v>
      </c>
      <c r="I137" s="9"/>
    </row>
    <row r="138" spans="3:9" ht="22.5" x14ac:dyDescent="0.25">
      <c r="C138" s="37" t="s">
        <v>40</v>
      </c>
      <c r="D138" s="69" t="s">
        <v>223</v>
      </c>
      <c r="E138" s="108" t="s">
        <v>224</v>
      </c>
      <c r="F138" s="71" t="s">
        <v>16</v>
      </c>
      <c r="G138" s="96">
        <v>0.88</v>
      </c>
      <c r="H138" s="56" t="s">
        <v>17</v>
      </c>
      <c r="I138" s="9"/>
    </row>
    <row r="139" spans="3:9" ht="22.5" x14ac:dyDescent="0.25">
      <c r="C139" s="37" t="s">
        <v>40</v>
      </c>
      <c r="D139" s="69" t="s">
        <v>225</v>
      </c>
      <c r="E139" s="108" t="s">
        <v>226</v>
      </c>
      <c r="F139" s="71" t="s">
        <v>16</v>
      </c>
      <c r="G139" s="96">
        <v>0.17199999999999999</v>
      </c>
      <c r="H139" s="56" t="s">
        <v>17</v>
      </c>
      <c r="I139" s="9"/>
    </row>
    <row r="140" spans="3:9" ht="22.5" x14ac:dyDescent="0.25">
      <c r="C140" s="37" t="s">
        <v>40</v>
      </c>
      <c r="D140" s="69" t="s">
        <v>227</v>
      </c>
      <c r="E140" s="108" t="s">
        <v>228</v>
      </c>
      <c r="F140" s="71" t="s">
        <v>16</v>
      </c>
      <c r="G140" s="96">
        <v>2.2200000000000002</v>
      </c>
      <c r="H140" s="56" t="s">
        <v>17</v>
      </c>
      <c r="I140" s="9"/>
    </row>
    <row r="141" spans="3:9" ht="22.5" x14ac:dyDescent="0.25">
      <c r="C141" s="37" t="s">
        <v>40</v>
      </c>
      <c r="D141" s="69" t="s">
        <v>229</v>
      </c>
      <c r="E141" s="108" t="s">
        <v>230</v>
      </c>
      <c r="F141" s="71" t="s">
        <v>16</v>
      </c>
      <c r="G141" s="96">
        <v>1.6</v>
      </c>
      <c r="H141" s="56" t="s">
        <v>17</v>
      </c>
      <c r="I141" s="9"/>
    </row>
    <row r="142" spans="3:9" ht="33.75" x14ac:dyDescent="0.25">
      <c r="C142" s="37" t="s">
        <v>40</v>
      </c>
      <c r="D142" s="69" t="s">
        <v>231</v>
      </c>
      <c r="E142" s="108" t="s">
        <v>232</v>
      </c>
      <c r="F142" s="71" t="s">
        <v>16</v>
      </c>
      <c r="G142" s="96">
        <v>2.15</v>
      </c>
      <c r="H142" s="56" t="s">
        <v>17</v>
      </c>
      <c r="I142" s="9"/>
    </row>
    <row r="143" spans="3:9" ht="22.5" x14ac:dyDescent="0.25">
      <c r="C143" s="37" t="s">
        <v>40</v>
      </c>
      <c r="D143" s="69" t="s">
        <v>233</v>
      </c>
      <c r="E143" s="108" t="s">
        <v>234</v>
      </c>
      <c r="F143" s="71" t="s">
        <v>16</v>
      </c>
      <c r="G143" s="96">
        <v>0.9</v>
      </c>
      <c r="H143" s="56" t="s">
        <v>17</v>
      </c>
      <c r="I143" s="9"/>
    </row>
    <row r="144" spans="3:9" ht="22.5" x14ac:dyDescent="0.25">
      <c r="C144" s="37" t="s">
        <v>40</v>
      </c>
      <c r="D144" s="69" t="s">
        <v>235</v>
      </c>
      <c r="E144" s="108" t="s">
        <v>236</v>
      </c>
      <c r="F144" s="71" t="s">
        <v>16</v>
      </c>
      <c r="G144" s="96">
        <v>20.64</v>
      </c>
      <c r="H144" s="56" t="s">
        <v>17</v>
      </c>
      <c r="I144" s="9"/>
    </row>
    <row r="145" spans="3:9" ht="22.5" x14ac:dyDescent="0.25">
      <c r="C145" s="37" t="s">
        <v>40</v>
      </c>
      <c r="D145" s="69" t="s">
        <v>237</v>
      </c>
      <c r="E145" s="108" t="s">
        <v>238</v>
      </c>
      <c r="F145" s="71" t="s">
        <v>16</v>
      </c>
      <c r="G145" s="96">
        <v>17.96</v>
      </c>
      <c r="H145" s="56" t="s">
        <v>17</v>
      </c>
      <c r="I145" s="9"/>
    </row>
    <row r="146" spans="3:9" ht="22.5" x14ac:dyDescent="0.25">
      <c r="C146" s="37" t="s">
        <v>40</v>
      </c>
      <c r="D146" s="69" t="s">
        <v>239</v>
      </c>
      <c r="E146" s="108" t="s">
        <v>240</v>
      </c>
      <c r="F146" s="71" t="s">
        <v>16</v>
      </c>
      <c r="G146" s="96">
        <v>2.2000000000000002</v>
      </c>
      <c r="H146" s="56" t="s">
        <v>17</v>
      </c>
      <c r="I146" s="9"/>
    </row>
    <row r="147" spans="3:9" ht="22.5" x14ac:dyDescent="0.25">
      <c r="C147" s="37" t="s">
        <v>40</v>
      </c>
      <c r="D147" s="69" t="s">
        <v>241</v>
      </c>
      <c r="E147" s="108" t="s">
        <v>242</v>
      </c>
      <c r="F147" s="71" t="s">
        <v>16</v>
      </c>
      <c r="G147" s="96">
        <v>0.86</v>
      </c>
      <c r="H147" s="56" t="s">
        <v>17</v>
      </c>
      <c r="I147" s="9"/>
    </row>
    <row r="148" spans="3:9" ht="22.5" x14ac:dyDescent="0.25">
      <c r="C148" s="37" t="s">
        <v>40</v>
      </c>
      <c r="D148" s="69" t="s">
        <v>243</v>
      </c>
      <c r="E148" s="108" t="s">
        <v>244</v>
      </c>
      <c r="F148" s="71" t="s">
        <v>16</v>
      </c>
      <c r="G148" s="96">
        <v>0.86</v>
      </c>
      <c r="H148" s="56" t="s">
        <v>17</v>
      </c>
      <c r="I148" s="9"/>
    </row>
    <row r="149" spans="3:9" ht="22.5" x14ac:dyDescent="0.25">
      <c r="C149" s="37" t="s">
        <v>40</v>
      </c>
      <c r="D149" s="69" t="s">
        <v>245</v>
      </c>
      <c r="E149" s="108" t="s">
        <v>246</v>
      </c>
      <c r="F149" s="71" t="s">
        <v>16</v>
      </c>
      <c r="G149" s="96">
        <v>1.76</v>
      </c>
      <c r="H149" s="56" t="s">
        <v>17</v>
      </c>
      <c r="I149" s="9"/>
    </row>
    <row r="150" spans="3:9" ht="22.5" x14ac:dyDescent="0.25">
      <c r="C150" s="37" t="s">
        <v>40</v>
      </c>
      <c r="D150" s="69" t="s">
        <v>247</v>
      </c>
      <c r="E150" s="108" t="s">
        <v>248</v>
      </c>
      <c r="F150" s="71" t="s">
        <v>16</v>
      </c>
      <c r="G150" s="96">
        <v>1.29</v>
      </c>
      <c r="H150" s="56" t="s">
        <v>17</v>
      </c>
      <c r="I150" s="9"/>
    </row>
    <row r="151" spans="3:9" ht="22.5" x14ac:dyDescent="0.25">
      <c r="C151" s="37" t="s">
        <v>40</v>
      </c>
      <c r="D151" s="69" t="s">
        <v>249</v>
      </c>
      <c r="E151" s="108" t="s">
        <v>250</v>
      </c>
      <c r="F151" s="71" t="s">
        <v>16</v>
      </c>
      <c r="G151" s="96">
        <v>0.68799999999999994</v>
      </c>
      <c r="H151" s="56" t="s">
        <v>17</v>
      </c>
      <c r="I151" s="9"/>
    </row>
    <row r="152" spans="3:9" ht="22.5" x14ac:dyDescent="0.25">
      <c r="C152" s="37" t="s">
        <v>40</v>
      </c>
      <c r="D152" s="69" t="s">
        <v>251</v>
      </c>
      <c r="E152" s="108" t="s">
        <v>252</v>
      </c>
      <c r="F152" s="71" t="s">
        <v>16</v>
      </c>
      <c r="G152" s="96">
        <v>69.510000000000005</v>
      </c>
      <c r="H152" s="56" t="s">
        <v>17</v>
      </c>
      <c r="I152" s="9"/>
    </row>
    <row r="153" spans="3:9" ht="22.5" x14ac:dyDescent="0.25">
      <c r="C153" s="37" t="s">
        <v>40</v>
      </c>
      <c r="D153" s="69" t="s">
        <v>253</v>
      </c>
      <c r="E153" s="108" t="s">
        <v>254</v>
      </c>
      <c r="F153" s="71" t="s">
        <v>16</v>
      </c>
      <c r="G153" s="96">
        <v>72.5</v>
      </c>
      <c r="H153" s="56" t="s">
        <v>17</v>
      </c>
      <c r="I153" s="9"/>
    </row>
    <row r="154" spans="3:9" ht="22.5" x14ac:dyDescent="0.25">
      <c r="C154" s="37" t="s">
        <v>40</v>
      </c>
      <c r="D154" s="69" t="s">
        <v>255</v>
      </c>
      <c r="E154" s="108" t="s">
        <v>256</v>
      </c>
      <c r="F154" s="71" t="s">
        <v>16</v>
      </c>
      <c r="G154" s="96">
        <v>255</v>
      </c>
      <c r="H154" s="56" t="s">
        <v>17</v>
      </c>
      <c r="I154" s="9"/>
    </row>
    <row r="155" spans="3:9" ht="22.5" x14ac:dyDescent="0.25">
      <c r="C155" s="37" t="s">
        <v>40</v>
      </c>
      <c r="D155" s="69" t="s">
        <v>257</v>
      </c>
      <c r="E155" s="108" t="s">
        <v>258</v>
      </c>
      <c r="F155" s="71" t="s">
        <v>16</v>
      </c>
      <c r="G155" s="96">
        <v>3.01</v>
      </c>
      <c r="H155" s="56" t="s">
        <v>17</v>
      </c>
      <c r="I155" s="9"/>
    </row>
    <row r="156" spans="3:9" ht="22.5" x14ac:dyDescent="0.25">
      <c r="C156" s="37" t="s">
        <v>40</v>
      </c>
      <c r="D156" s="69" t="s">
        <v>259</v>
      </c>
      <c r="E156" s="108" t="s">
        <v>260</v>
      </c>
      <c r="F156" s="71" t="s">
        <v>16</v>
      </c>
      <c r="G156" s="96">
        <v>41.5</v>
      </c>
      <c r="H156" s="56" t="s">
        <v>17</v>
      </c>
      <c r="I156" s="9"/>
    </row>
    <row r="157" spans="3:9" ht="22.5" x14ac:dyDescent="0.25">
      <c r="C157" s="37" t="s">
        <v>40</v>
      </c>
      <c r="D157" s="69" t="s">
        <v>261</v>
      </c>
      <c r="E157" s="108" t="s">
        <v>262</v>
      </c>
      <c r="F157" s="71" t="s">
        <v>16</v>
      </c>
      <c r="G157" s="96">
        <v>24.1</v>
      </c>
      <c r="H157" s="56" t="s">
        <v>17</v>
      </c>
      <c r="I157" s="9"/>
    </row>
    <row r="158" spans="3:9" ht="22.5" x14ac:dyDescent="0.25">
      <c r="C158" s="37" t="s">
        <v>40</v>
      </c>
      <c r="D158" s="69" t="s">
        <v>263</v>
      </c>
      <c r="E158" s="108" t="s">
        <v>264</v>
      </c>
      <c r="F158" s="71" t="s">
        <v>16</v>
      </c>
      <c r="G158" s="96">
        <v>24.6</v>
      </c>
      <c r="H158" s="56" t="s">
        <v>17</v>
      </c>
      <c r="I158" s="9"/>
    </row>
    <row r="159" spans="3:9" ht="22.5" x14ac:dyDescent="0.25">
      <c r="C159" s="37" t="s">
        <v>40</v>
      </c>
      <c r="D159" s="69" t="s">
        <v>265</v>
      </c>
      <c r="E159" s="108" t="s">
        <v>266</v>
      </c>
      <c r="F159" s="71" t="s">
        <v>16</v>
      </c>
      <c r="G159" s="96">
        <v>6.28</v>
      </c>
      <c r="H159" s="56" t="s">
        <v>17</v>
      </c>
      <c r="I159" s="9"/>
    </row>
    <row r="160" spans="3:9" ht="22.5" x14ac:dyDescent="0.25">
      <c r="C160" s="37" t="s">
        <v>40</v>
      </c>
      <c r="D160" s="69" t="s">
        <v>267</v>
      </c>
      <c r="E160" s="108" t="s">
        <v>268</v>
      </c>
      <c r="F160" s="71" t="s">
        <v>16</v>
      </c>
      <c r="G160" s="96">
        <v>0.17199999999999999</v>
      </c>
      <c r="H160" s="56" t="s">
        <v>17</v>
      </c>
      <c r="I160" s="9"/>
    </row>
    <row r="161" spans="3:9" ht="22.5" x14ac:dyDescent="0.25">
      <c r="C161" s="37" t="s">
        <v>40</v>
      </c>
      <c r="D161" s="69" t="s">
        <v>269</v>
      </c>
      <c r="E161" s="108" t="s">
        <v>270</v>
      </c>
      <c r="F161" s="71" t="s">
        <v>16</v>
      </c>
      <c r="G161" s="96">
        <v>6.3440000000000003</v>
      </c>
      <c r="H161" s="56" t="s">
        <v>17</v>
      </c>
      <c r="I161" s="9"/>
    </row>
    <row r="162" spans="3:9" ht="22.5" x14ac:dyDescent="0.25">
      <c r="C162" s="37" t="s">
        <v>40</v>
      </c>
      <c r="D162" s="69" t="s">
        <v>271</v>
      </c>
      <c r="E162" s="108" t="s">
        <v>272</v>
      </c>
      <c r="F162" s="71" t="s">
        <v>16</v>
      </c>
      <c r="G162" s="96">
        <v>1.29</v>
      </c>
      <c r="H162" s="56" t="s">
        <v>17</v>
      </c>
      <c r="I162" s="9"/>
    </row>
    <row r="163" spans="3:9" ht="22.5" x14ac:dyDescent="0.25">
      <c r="C163" s="37" t="s">
        <v>40</v>
      </c>
      <c r="D163" s="69" t="s">
        <v>273</v>
      </c>
      <c r="E163" s="108" t="s">
        <v>274</v>
      </c>
      <c r="F163" s="71" t="s">
        <v>16</v>
      </c>
      <c r="G163" s="96">
        <v>77.5</v>
      </c>
      <c r="H163" s="56" t="s">
        <v>17</v>
      </c>
      <c r="I163" s="9"/>
    </row>
    <row r="164" spans="3:9" ht="22.5" x14ac:dyDescent="0.25">
      <c r="C164" s="37" t="s">
        <v>40</v>
      </c>
      <c r="D164" s="69" t="s">
        <v>275</v>
      </c>
      <c r="E164" s="108" t="s">
        <v>276</v>
      </c>
      <c r="F164" s="71" t="s">
        <v>16</v>
      </c>
      <c r="G164" s="96">
        <v>0.34399999999999997</v>
      </c>
      <c r="H164" s="56" t="s">
        <v>17</v>
      </c>
      <c r="I164" s="9"/>
    </row>
    <row r="165" spans="3:9" ht="22.5" x14ac:dyDescent="0.25">
      <c r="C165" s="37" t="s">
        <v>40</v>
      </c>
      <c r="D165" s="69" t="s">
        <v>277</v>
      </c>
      <c r="E165" s="108" t="s">
        <v>278</v>
      </c>
      <c r="F165" s="71" t="s">
        <v>16</v>
      </c>
      <c r="G165" s="96">
        <v>0.751</v>
      </c>
      <c r="H165" s="56" t="s">
        <v>17</v>
      </c>
      <c r="I165" s="9"/>
    </row>
    <row r="166" spans="3:9" ht="22.5" x14ac:dyDescent="0.25">
      <c r="C166" s="37" t="s">
        <v>40</v>
      </c>
      <c r="D166" s="69" t="s">
        <v>279</v>
      </c>
      <c r="E166" s="108" t="s">
        <v>280</v>
      </c>
      <c r="F166" s="71" t="s">
        <v>16</v>
      </c>
      <c r="G166" s="96">
        <v>0.5</v>
      </c>
      <c r="H166" s="56" t="s">
        <v>17</v>
      </c>
      <c r="I166" s="9"/>
    </row>
    <row r="167" spans="3:9" ht="22.5" x14ac:dyDescent="0.25">
      <c r="C167" s="37" t="s">
        <v>40</v>
      </c>
      <c r="D167" s="69" t="s">
        <v>281</v>
      </c>
      <c r="E167" s="108" t="s">
        <v>282</v>
      </c>
      <c r="F167" s="71" t="s">
        <v>16</v>
      </c>
      <c r="G167" s="96">
        <v>3.2</v>
      </c>
      <c r="H167" s="56" t="s">
        <v>17</v>
      </c>
      <c r="I167" s="9"/>
    </row>
    <row r="168" spans="3:9" ht="22.5" x14ac:dyDescent="0.25">
      <c r="C168" s="37" t="s">
        <v>40</v>
      </c>
      <c r="D168" s="69" t="s">
        <v>283</v>
      </c>
      <c r="E168" s="108" t="s">
        <v>284</v>
      </c>
      <c r="F168" s="71" t="s">
        <v>16</v>
      </c>
      <c r="G168" s="96">
        <v>1.5</v>
      </c>
      <c r="H168" s="56" t="s">
        <v>17</v>
      </c>
      <c r="I168" s="9"/>
    </row>
    <row r="169" spans="3:9" ht="22.5" x14ac:dyDescent="0.25">
      <c r="C169" s="37" t="s">
        <v>40</v>
      </c>
      <c r="D169" s="69" t="s">
        <v>285</v>
      </c>
      <c r="E169" s="108" t="s">
        <v>286</v>
      </c>
      <c r="F169" s="71" t="s">
        <v>16</v>
      </c>
      <c r="G169" s="96">
        <v>0.9</v>
      </c>
      <c r="H169" s="56" t="s">
        <v>17</v>
      </c>
      <c r="I169" s="9"/>
    </row>
    <row r="170" spans="3:9" ht="22.5" x14ac:dyDescent="0.25">
      <c r="C170" s="37" t="s">
        <v>40</v>
      </c>
      <c r="D170" s="69" t="s">
        <v>287</v>
      </c>
      <c r="E170" s="108" t="s">
        <v>288</v>
      </c>
      <c r="F170" s="71" t="s">
        <v>16</v>
      </c>
      <c r="G170" s="96">
        <v>0.86</v>
      </c>
      <c r="H170" s="56" t="s">
        <v>17</v>
      </c>
      <c r="I170" s="9"/>
    </row>
    <row r="171" spans="3:9" ht="22.5" x14ac:dyDescent="0.25">
      <c r="C171" s="37" t="s">
        <v>40</v>
      </c>
      <c r="D171" s="69" t="s">
        <v>289</v>
      </c>
      <c r="E171" s="108" t="s">
        <v>290</v>
      </c>
      <c r="F171" s="71" t="s">
        <v>16</v>
      </c>
      <c r="G171" s="96">
        <v>0.74</v>
      </c>
      <c r="H171" s="56" t="s">
        <v>17</v>
      </c>
      <c r="I171" s="9"/>
    </row>
    <row r="172" spans="3:9" ht="22.5" x14ac:dyDescent="0.25">
      <c r="C172" s="37" t="s">
        <v>40</v>
      </c>
      <c r="D172" s="69" t="s">
        <v>291</v>
      </c>
      <c r="E172" s="108" t="s">
        <v>292</v>
      </c>
      <c r="F172" s="71" t="s">
        <v>16</v>
      </c>
      <c r="G172" s="96">
        <v>4.5</v>
      </c>
      <c r="H172" s="56" t="s">
        <v>17</v>
      </c>
      <c r="I172" s="9"/>
    </row>
    <row r="173" spans="3:9" ht="22.5" x14ac:dyDescent="0.25">
      <c r="C173" s="37" t="s">
        <v>40</v>
      </c>
      <c r="D173" s="69" t="s">
        <v>293</v>
      </c>
      <c r="E173" s="108" t="s">
        <v>294</v>
      </c>
      <c r="F173" s="71" t="s">
        <v>16</v>
      </c>
      <c r="G173" s="96">
        <v>1.59</v>
      </c>
      <c r="H173" s="56" t="s">
        <v>17</v>
      </c>
      <c r="I173" s="9"/>
    </row>
    <row r="174" spans="3:9" ht="22.5" x14ac:dyDescent="0.25">
      <c r="C174" s="37" t="s">
        <v>40</v>
      </c>
      <c r="D174" s="69" t="s">
        <v>295</v>
      </c>
      <c r="E174" s="108" t="s">
        <v>296</v>
      </c>
      <c r="F174" s="71" t="s">
        <v>16</v>
      </c>
      <c r="G174" s="96">
        <v>1.06</v>
      </c>
      <c r="H174" s="56" t="s">
        <v>17</v>
      </c>
      <c r="I174" s="9"/>
    </row>
    <row r="175" spans="3:9" ht="22.5" x14ac:dyDescent="0.25">
      <c r="C175" s="37" t="s">
        <v>40</v>
      </c>
      <c r="D175" s="69" t="s">
        <v>297</v>
      </c>
      <c r="E175" s="108" t="s">
        <v>298</v>
      </c>
      <c r="F175" s="71" t="s">
        <v>16</v>
      </c>
      <c r="G175" s="96">
        <v>0.3</v>
      </c>
      <c r="H175" s="56" t="s">
        <v>17</v>
      </c>
      <c r="I175" s="9"/>
    </row>
    <row r="176" spans="3:9" ht="22.5" x14ac:dyDescent="0.25">
      <c r="C176" s="37" t="s">
        <v>40</v>
      </c>
      <c r="D176" s="69" t="s">
        <v>299</v>
      </c>
      <c r="E176" s="108" t="s">
        <v>300</v>
      </c>
      <c r="F176" s="71" t="s">
        <v>16</v>
      </c>
      <c r="G176" s="96">
        <v>0.39</v>
      </c>
      <c r="H176" s="56" t="s">
        <v>17</v>
      </c>
      <c r="I176" s="9"/>
    </row>
    <row r="177" spans="3:9" ht="22.5" x14ac:dyDescent="0.25">
      <c r="C177" s="37" t="s">
        <v>40</v>
      </c>
      <c r="D177" s="69" t="s">
        <v>301</v>
      </c>
      <c r="E177" s="108" t="s">
        <v>302</v>
      </c>
      <c r="F177" s="71" t="s">
        <v>16</v>
      </c>
      <c r="G177" s="96">
        <v>1.97</v>
      </c>
      <c r="H177" s="56" t="s">
        <v>17</v>
      </c>
      <c r="I177" s="9"/>
    </row>
    <row r="178" spans="3:9" ht="22.5" x14ac:dyDescent="0.25">
      <c r="C178" s="37" t="s">
        <v>40</v>
      </c>
      <c r="D178" s="69" t="s">
        <v>303</v>
      </c>
      <c r="E178" s="108" t="s">
        <v>304</v>
      </c>
      <c r="F178" s="71" t="s">
        <v>16</v>
      </c>
      <c r="G178" s="96">
        <v>8.5999999999999993E-2</v>
      </c>
      <c r="H178" s="56" t="s">
        <v>17</v>
      </c>
      <c r="I178" s="9"/>
    </row>
    <row r="179" spans="3:9" ht="22.5" x14ac:dyDescent="0.25">
      <c r="C179" s="37" t="s">
        <v>40</v>
      </c>
      <c r="D179" s="69" t="s">
        <v>305</v>
      </c>
      <c r="E179" s="108" t="s">
        <v>306</v>
      </c>
      <c r="F179" s="71" t="s">
        <v>16</v>
      </c>
      <c r="G179" s="96">
        <v>2.66</v>
      </c>
      <c r="H179" s="56" t="s">
        <v>17</v>
      </c>
      <c r="I179" s="9"/>
    </row>
    <row r="180" spans="3:9" ht="22.5" x14ac:dyDescent="0.25">
      <c r="C180" s="37" t="s">
        <v>40</v>
      </c>
      <c r="D180" s="69" t="s">
        <v>307</v>
      </c>
      <c r="E180" s="108" t="s">
        <v>308</v>
      </c>
      <c r="F180" s="71" t="s">
        <v>16</v>
      </c>
      <c r="G180" s="96">
        <v>0.77400000000000002</v>
      </c>
      <c r="H180" s="56" t="s">
        <v>17</v>
      </c>
      <c r="I180" s="9"/>
    </row>
    <row r="181" spans="3:9" ht="22.5" x14ac:dyDescent="0.25">
      <c r="C181" s="37" t="s">
        <v>40</v>
      </c>
      <c r="D181" s="69" t="s">
        <v>309</v>
      </c>
      <c r="E181" s="108" t="s">
        <v>310</v>
      </c>
      <c r="F181" s="71" t="s">
        <v>16</v>
      </c>
      <c r="G181" s="96">
        <v>0.38</v>
      </c>
      <c r="H181" s="56" t="s">
        <v>17</v>
      </c>
      <c r="I181" s="9"/>
    </row>
    <row r="182" spans="3:9" ht="22.5" x14ac:dyDescent="0.25">
      <c r="C182" s="37" t="s">
        <v>40</v>
      </c>
      <c r="D182" s="69" t="s">
        <v>311</v>
      </c>
      <c r="E182" s="108" t="s">
        <v>312</v>
      </c>
      <c r="F182" s="71" t="s">
        <v>16</v>
      </c>
      <c r="G182" s="96">
        <v>3.6120000000000001</v>
      </c>
      <c r="H182" s="56" t="s">
        <v>17</v>
      </c>
      <c r="I182" s="9"/>
    </row>
    <row r="183" spans="3:9" ht="22.5" x14ac:dyDescent="0.25">
      <c r="C183" s="37" t="s">
        <v>40</v>
      </c>
      <c r="D183" s="69" t="s">
        <v>313</v>
      </c>
      <c r="E183" s="108" t="s">
        <v>314</v>
      </c>
      <c r="F183" s="71" t="s">
        <v>16</v>
      </c>
      <c r="G183" s="96">
        <v>1.2569999999999999</v>
      </c>
      <c r="H183" s="56" t="s">
        <v>17</v>
      </c>
      <c r="I183" s="9"/>
    </row>
    <row r="184" spans="3:9" ht="22.5" x14ac:dyDescent="0.25">
      <c r="C184" s="37" t="s">
        <v>40</v>
      </c>
      <c r="D184" s="69" t="s">
        <v>315</v>
      </c>
      <c r="E184" s="108" t="s">
        <v>316</v>
      </c>
      <c r="F184" s="71" t="s">
        <v>16</v>
      </c>
      <c r="G184" s="96">
        <v>0.48</v>
      </c>
      <c r="H184" s="56" t="s">
        <v>17</v>
      </c>
      <c r="I184" s="9"/>
    </row>
    <row r="185" spans="3:9" ht="22.5" x14ac:dyDescent="0.25">
      <c r="C185" s="37" t="s">
        <v>40</v>
      </c>
      <c r="D185" s="69" t="s">
        <v>317</v>
      </c>
      <c r="E185" s="108" t="s">
        <v>318</v>
      </c>
      <c r="F185" s="71" t="s">
        <v>16</v>
      </c>
      <c r="G185" s="96">
        <v>0.86</v>
      </c>
      <c r="H185" s="56" t="s">
        <v>17</v>
      </c>
      <c r="I185" s="9"/>
    </row>
    <row r="186" spans="3:9" ht="22.5" x14ac:dyDescent="0.25">
      <c r="C186" s="37" t="s">
        <v>40</v>
      </c>
      <c r="D186" s="69" t="s">
        <v>319</v>
      </c>
      <c r="E186" s="108" t="s">
        <v>320</v>
      </c>
      <c r="F186" s="71" t="s">
        <v>16</v>
      </c>
      <c r="G186" s="96">
        <v>1.06</v>
      </c>
      <c r="H186" s="56" t="s">
        <v>17</v>
      </c>
      <c r="I186" s="9"/>
    </row>
    <row r="187" spans="3:9" ht="22.5" x14ac:dyDescent="0.25">
      <c r="C187" s="37" t="s">
        <v>40</v>
      </c>
      <c r="D187" s="69" t="s">
        <v>321</v>
      </c>
      <c r="E187" s="108" t="s">
        <v>322</v>
      </c>
      <c r="F187" s="71" t="s">
        <v>16</v>
      </c>
      <c r="G187" s="96">
        <v>3.093</v>
      </c>
      <c r="H187" s="56" t="s">
        <v>17</v>
      </c>
      <c r="I187" s="9"/>
    </row>
    <row r="188" spans="3:9" ht="22.5" x14ac:dyDescent="0.25">
      <c r="C188" s="37" t="s">
        <v>40</v>
      </c>
      <c r="D188" s="69" t="s">
        <v>323</v>
      </c>
      <c r="E188" s="108" t="s">
        <v>324</v>
      </c>
      <c r="F188" s="71" t="s">
        <v>16</v>
      </c>
      <c r="G188" s="96">
        <v>0.86</v>
      </c>
      <c r="H188" s="56" t="s">
        <v>17</v>
      </c>
      <c r="I188" s="9"/>
    </row>
    <row r="189" spans="3:9" ht="22.5" x14ac:dyDescent="0.25">
      <c r="C189" s="37" t="s">
        <v>40</v>
      </c>
      <c r="D189" s="69" t="s">
        <v>325</v>
      </c>
      <c r="E189" s="108" t="s">
        <v>326</v>
      </c>
      <c r="F189" s="71" t="s">
        <v>16</v>
      </c>
      <c r="G189" s="96">
        <v>0.55700000000000005</v>
      </c>
      <c r="H189" s="56" t="s">
        <v>17</v>
      </c>
      <c r="I189" s="9"/>
    </row>
    <row r="190" spans="3:9" ht="22.5" x14ac:dyDescent="0.25">
      <c r="C190" s="37" t="s">
        <v>40</v>
      </c>
      <c r="D190" s="69" t="s">
        <v>327</v>
      </c>
      <c r="E190" s="108" t="s">
        <v>328</v>
      </c>
      <c r="F190" s="71" t="s">
        <v>16</v>
      </c>
      <c r="G190" s="96">
        <v>0.79200000000000004</v>
      </c>
      <c r="H190" s="56" t="s">
        <v>17</v>
      </c>
      <c r="I190" s="9"/>
    </row>
    <row r="191" spans="3:9" ht="22.5" x14ac:dyDescent="0.25">
      <c r="C191" s="37" t="s">
        <v>40</v>
      </c>
      <c r="D191" s="69" t="s">
        <v>329</v>
      </c>
      <c r="E191" s="108" t="s">
        <v>330</v>
      </c>
      <c r="F191" s="71" t="s">
        <v>16</v>
      </c>
      <c r="G191" s="96">
        <v>0.17199999999999999</v>
      </c>
      <c r="H191" s="56" t="s">
        <v>17</v>
      </c>
      <c r="I191" s="9"/>
    </row>
    <row r="192" spans="3:9" ht="22.5" x14ac:dyDescent="0.25">
      <c r="C192" s="37" t="s">
        <v>40</v>
      </c>
      <c r="D192" s="69" t="s">
        <v>331</v>
      </c>
      <c r="E192" s="108" t="s">
        <v>332</v>
      </c>
      <c r="F192" s="71" t="s">
        <v>16</v>
      </c>
      <c r="G192" s="96">
        <v>0.76</v>
      </c>
      <c r="H192" s="56" t="s">
        <v>17</v>
      </c>
      <c r="I192" s="9"/>
    </row>
    <row r="193" spans="3:9" ht="22.5" x14ac:dyDescent="0.25">
      <c r="C193" s="37" t="s">
        <v>40</v>
      </c>
      <c r="D193" s="69" t="s">
        <v>333</v>
      </c>
      <c r="E193" s="108" t="s">
        <v>334</v>
      </c>
      <c r="F193" s="71" t="s">
        <v>16</v>
      </c>
      <c r="G193" s="96">
        <v>0.86</v>
      </c>
      <c r="H193" s="56" t="s">
        <v>17</v>
      </c>
      <c r="I193" s="9"/>
    </row>
    <row r="194" spans="3:9" ht="22.5" x14ac:dyDescent="0.25">
      <c r="C194" s="37" t="s">
        <v>40</v>
      </c>
      <c r="D194" s="69" t="s">
        <v>335</v>
      </c>
      <c r="E194" s="108" t="s">
        <v>336</v>
      </c>
      <c r="F194" s="71" t="s">
        <v>16</v>
      </c>
      <c r="G194" s="96">
        <v>0.47</v>
      </c>
      <c r="H194" s="56" t="s">
        <v>17</v>
      </c>
      <c r="I194" s="9"/>
    </row>
    <row r="195" spans="3:9" ht="22.5" x14ac:dyDescent="0.25">
      <c r="C195" s="37" t="s">
        <v>40</v>
      </c>
      <c r="D195" s="69" t="s">
        <v>337</v>
      </c>
      <c r="E195" s="108" t="s">
        <v>338</v>
      </c>
      <c r="F195" s="71" t="s">
        <v>16</v>
      </c>
      <c r="G195" s="96">
        <v>1.54</v>
      </c>
      <c r="H195" s="56" t="s">
        <v>17</v>
      </c>
      <c r="I195" s="9"/>
    </row>
    <row r="196" spans="3:9" ht="22.5" x14ac:dyDescent="0.25">
      <c r="C196" s="37" t="s">
        <v>40</v>
      </c>
      <c r="D196" s="69" t="s">
        <v>339</v>
      </c>
      <c r="E196" s="108" t="s">
        <v>340</v>
      </c>
      <c r="F196" s="71" t="s">
        <v>16</v>
      </c>
      <c r="G196" s="96">
        <v>0.16</v>
      </c>
      <c r="H196" s="56" t="s">
        <v>17</v>
      </c>
      <c r="I196" s="9"/>
    </row>
    <row r="197" spans="3:9" ht="22.5" x14ac:dyDescent="0.25">
      <c r="C197" s="37" t="s">
        <v>40</v>
      </c>
      <c r="D197" s="69" t="s">
        <v>341</v>
      </c>
      <c r="E197" s="108" t="s">
        <v>342</v>
      </c>
      <c r="F197" s="71" t="s">
        <v>16</v>
      </c>
      <c r="G197" s="96">
        <v>0.89800000000000002</v>
      </c>
      <c r="H197" s="56" t="s">
        <v>17</v>
      </c>
      <c r="I197" s="9"/>
    </row>
    <row r="198" spans="3:9" ht="22.5" x14ac:dyDescent="0.25">
      <c r="C198" s="37" t="s">
        <v>40</v>
      </c>
      <c r="D198" s="69" t="s">
        <v>343</v>
      </c>
      <c r="E198" s="108" t="s">
        <v>344</v>
      </c>
      <c r="F198" s="71" t="s">
        <v>16</v>
      </c>
      <c r="G198" s="96">
        <v>0.4</v>
      </c>
      <c r="H198" s="56" t="s">
        <v>17</v>
      </c>
      <c r="I198" s="9"/>
    </row>
    <row r="199" spans="3:9" ht="22.5" x14ac:dyDescent="0.25">
      <c r="C199" s="37" t="s">
        <v>40</v>
      </c>
      <c r="D199" s="69" t="s">
        <v>345</v>
      </c>
      <c r="E199" s="108" t="s">
        <v>346</v>
      </c>
      <c r="F199" s="71" t="s">
        <v>16</v>
      </c>
      <c r="G199" s="96">
        <v>2.2400000000000002</v>
      </c>
      <c r="H199" s="56" t="s">
        <v>17</v>
      </c>
      <c r="I199" s="9"/>
    </row>
    <row r="200" spans="3:9" ht="22.5" x14ac:dyDescent="0.25">
      <c r="C200" s="37" t="s">
        <v>40</v>
      </c>
      <c r="D200" s="69" t="s">
        <v>347</v>
      </c>
      <c r="E200" s="108" t="s">
        <v>348</v>
      </c>
      <c r="F200" s="71" t="s">
        <v>16</v>
      </c>
      <c r="G200" s="96">
        <v>1.6</v>
      </c>
      <c r="H200" s="56" t="s">
        <v>17</v>
      </c>
      <c r="I200" s="9"/>
    </row>
    <row r="201" spans="3:9" ht="22.5" x14ac:dyDescent="0.25">
      <c r="C201" s="37" t="s">
        <v>40</v>
      </c>
      <c r="D201" s="69" t="s">
        <v>349</v>
      </c>
      <c r="E201" s="108" t="s">
        <v>350</v>
      </c>
      <c r="F201" s="71" t="s">
        <v>16</v>
      </c>
      <c r="G201" s="96">
        <v>0.12</v>
      </c>
      <c r="H201" s="56" t="s">
        <v>17</v>
      </c>
      <c r="I201" s="9"/>
    </row>
    <row r="202" spans="3:9" ht="22.5" x14ac:dyDescent="0.25">
      <c r="C202" s="37" t="s">
        <v>40</v>
      </c>
      <c r="D202" s="69" t="s">
        <v>351</v>
      </c>
      <c r="E202" s="108" t="s">
        <v>352</v>
      </c>
      <c r="F202" s="71" t="s">
        <v>16</v>
      </c>
      <c r="G202" s="96">
        <v>3.544</v>
      </c>
      <c r="H202" s="56" t="s">
        <v>17</v>
      </c>
      <c r="I202" s="9"/>
    </row>
    <row r="203" spans="3:9" ht="22.5" x14ac:dyDescent="0.25">
      <c r="C203" s="37" t="s">
        <v>40</v>
      </c>
      <c r="D203" s="69" t="s">
        <v>353</v>
      </c>
      <c r="E203" s="108" t="s">
        <v>354</v>
      </c>
      <c r="F203" s="71" t="s">
        <v>16</v>
      </c>
      <c r="G203" s="96">
        <v>0.17199999999999999</v>
      </c>
      <c r="H203" s="56" t="s">
        <v>17</v>
      </c>
      <c r="I203" s="9"/>
    </row>
    <row r="204" spans="3:9" ht="22.5" x14ac:dyDescent="0.25">
      <c r="C204" s="37" t="s">
        <v>40</v>
      </c>
      <c r="D204" s="69" t="s">
        <v>355</v>
      </c>
      <c r="E204" s="108" t="s">
        <v>356</v>
      </c>
      <c r="F204" s="71" t="s">
        <v>16</v>
      </c>
      <c r="G204" s="96">
        <v>0.25800000000000001</v>
      </c>
      <c r="H204" s="56" t="s">
        <v>17</v>
      </c>
      <c r="I204" s="9"/>
    </row>
    <row r="205" spans="3:9" ht="22.5" x14ac:dyDescent="0.25">
      <c r="C205" s="37" t="s">
        <v>40</v>
      </c>
      <c r="D205" s="69" t="s">
        <v>357</v>
      </c>
      <c r="E205" s="108" t="s">
        <v>358</v>
      </c>
      <c r="F205" s="71" t="s">
        <v>16</v>
      </c>
      <c r="G205" s="96">
        <v>0.32600000000000001</v>
      </c>
      <c r="H205" s="56" t="s">
        <v>17</v>
      </c>
      <c r="I205" s="9"/>
    </row>
    <row r="206" spans="3:9" ht="22.5" x14ac:dyDescent="0.25">
      <c r="C206" s="37" t="s">
        <v>40</v>
      </c>
      <c r="D206" s="69" t="s">
        <v>359</v>
      </c>
      <c r="E206" s="108" t="s">
        <v>360</v>
      </c>
      <c r="F206" s="71" t="s">
        <v>16</v>
      </c>
      <c r="G206" s="96">
        <v>1.71</v>
      </c>
      <c r="H206" s="56" t="s">
        <v>17</v>
      </c>
      <c r="I206" s="9"/>
    </row>
    <row r="207" spans="3:9" ht="22.5" x14ac:dyDescent="0.25">
      <c r="C207" s="37" t="s">
        <v>40</v>
      </c>
      <c r="D207" s="69" t="s">
        <v>361</v>
      </c>
      <c r="E207" s="108" t="s">
        <v>362</v>
      </c>
      <c r="F207" s="71" t="s">
        <v>16</v>
      </c>
      <c r="G207" s="96">
        <v>6.9000000000000006E-2</v>
      </c>
      <c r="H207" s="56" t="s">
        <v>17</v>
      </c>
      <c r="I207" s="9"/>
    </row>
    <row r="208" spans="3:9" ht="22.5" x14ac:dyDescent="0.25">
      <c r="C208" s="37" t="s">
        <v>40</v>
      </c>
      <c r="D208" s="69" t="s">
        <v>363</v>
      </c>
      <c r="E208" s="108" t="s">
        <v>364</v>
      </c>
      <c r="F208" s="71" t="s">
        <v>16</v>
      </c>
      <c r="G208" s="96">
        <v>0.29399999999999998</v>
      </c>
      <c r="H208" s="56" t="s">
        <v>17</v>
      </c>
      <c r="I208" s="9"/>
    </row>
    <row r="209" spans="3:9" ht="22.5" x14ac:dyDescent="0.25">
      <c r="C209" s="37" t="s">
        <v>40</v>
      </c>
      <c r="D209" s="69" t="s">
        <v>365</v>
      </c>
      <c r="E209" s="108" t="s">
        <v>366</v>
      </c>
      <c r="F209" s="71" t="s">
        <v>16</v>
      </c>
      <c r="G209" s="96">
        <v>13.76</v>
      </c>
      <c r="H209" s="56" t="s">
        <v>17</v>
      </c>
      <c r="I209" s="9"/>
    </row>
    <row r="210" spans="3:9" ht="22.5" x14ac:dyDescent="0.25">
      <c r="C210" s="37" t="s">
        <v>40</v>
      </c>
      <c r="D210" s="69" t="s">
        <v>367</v>
      </c>
      <c r="E210" s="108" t="s">
        <v>368</v>
      </c>
      <c r="F210" s="71" t="s">
        <v>16</v>
      </c>
      <c r="G210" s="96">
        <v>0.45</v>
      </c>
      <c r="H210" s="56" t="s">
        <v>17</v>
      </c>
      <c r="I210" s="9"/>
    </row>
    <row r="211" spans="3:9" ht="22.5" x14ac:dyDescent="0.25">
      <c r="C211" s="37" t="s">
        <v>40</v>
      </c>
      <c r="D211" s="69" t="s">
        <v>369</v>
      </c>
      <c r="E211" s="108" t="s">
        <v>370</v>
      </c>
      <c r="F211" s="71" t="s">
        <v>16</v>
      </c>
      <c r="G211" s="96">
        <v>43.05</v>
      </c>
      <c r="H211" s="56" t="s">
        <v>17</v>
      </c>
      <c r="I211" s="9"/>
    </row>
    <row r="212" spans="3:9" ht="22.5" x14ac:dyDescent="0.25">
      <c r="C212" s="37" t="s">
        <v>40</v>
      </c>
      <c r="D212" s="69" t="s">
        <v>371</v>
      </c>
      <c r="E212" s="108" t="s">
        <v>372</v>
      </c>
      <c r="F212" s="71" t="s">
        <v>16</v>
      </c>
      <c r="G212" s="96">
        <v>31.6</v>
      </c>
      <c r="H212" s="56" t="s">
        <v>17</v>
      </c>
      <c r="I212" s="9"/>
    </row>
    <row r="213" spans="3:9" ht="22.5" x14ac:dyDescent="0.25">
      <c r="C213" s="37" t="s">
        <v>40</v>
      </c>
      <c r="D213" s="69" t="s">
        <v>373</v>
      </c>
      <c r="E213" s="108" t="s">
        <v>374</v>
      </c>
      <c r="F213" s="71" t="s">
        <v>16</v>
      </c>
      <c r="G213" s="96">
        <v>16.600000000000001</v>
      </c>
      <c r="H213" s="56" t="s">
        <v>17</v>
      </c>
      <c r="I213" s="9"/>
    </row>
    <row r="214" spans="3:9" ht="22.5" x14ac:dyDescent="0.25">
      <c r="C214" s="37" t="s">
        <v>40</v>
      </c>
      <c r="D214" s="69" t="s">
        <v>375</v>
      </c>
      <c r="E214" s="108" t="s">
        <v>376</v>
      </c>
      <c r="F214" s="71" t="s">
        <v>16</v>
      </c>
      <c r="G214" s="96">
        <v>0.5</v>
      </c>
      <c r="H214" s="56" t="s">
        <v>17</v>
      </c>
      <c r="I214" s="9"/>
    </row>
    <row r="215" spans="3:9" ht="22.5" x14ac:dyDescent="0.25">
      <c r="C215" s="37" t="s">
        <v>40</v>
      </c>
      <c r="D215" s="69" t="s">
        <v>377</v>
      </c>
      <c r="E215" s="108" t="s">
        <v>378</v>
      </c>
      <c r="F215" s="71" t="s">
        <v>16</v>
      </c>
      <c r="G215" s="96">
        <v>1.032</v>
      </c>
      <c r="H215" s="56" t="s">
        <v>17</v>
      </c>
      <c r="I215" s="9"/>
    </row>
    <row r="216" spans="3:9" ht="22.5" x14ac:dyDescent="0.25">
      <c r="C216" s="37" t="s">
        <v>40</v>
      </c>
      <c r="D216" s="69" t="s">
        <v>379</v>
      </c>
      <c r="E216" s="108" t="s">
        <v>380</v>
      </c>
      <c r="F216" s="71" t="s">
        <v>16</v>
      </c>
      <c r="G216" s="96">
        <v>0.51600000000000001</v>
      </c>
      <c r="H216" s="56" t="s">
        <v>17</v>
      </c>
      <c r="I216" s="9"/>
    </row>
    <row r="217" spans="3:9" ht="22.5" x14ac:dyDescent="0.25">
      <c r="C217" s="37" t="s">
        <v>40</v>
      </c>
      <c r="D217" s="69" t="s">
        <v>381</v>
      </c>
      <c r="E217" s="108" t="s">
        <v>382</v>
      </c>
      <c r="F217" s="71" t="s">
        <v>16</v>
      </c>
      <c r="G217" s="96">
        <v>1.6</v>
      </c>
      <c r="H217" s="56" t="s">
        <v>17</v>
      </c>
      <c r="I217" s="9"/>
    </row>
    <row r="218" spans="3:9" ht="22.5" x14ac:dyDescent="0.25">
      <c r="C218" s="37" t="s">
        <v>40</v>
      </c>
      <c r="D218" s="69" t="s">
        <v>383</v>
      </c>
      <c r="E218" s="108" t="s">
        <v>384</v>
      </c>
      <c r="F218" s="71" t="s">
        <v>16</v>
      </c>
      <c r="G218" s="96">
        <v>0.10299999999999999</v>
      </c>
      <c r="H218" s="56" t="s">
        <v>17</v>
      </c>
      <c r="I218" s="9"/>
    </row>
    <row r="219" spans="3:9" ht="22.5" x14ac:dyDescent="0.25">
      <c r="C219" s="37" t="s">
        <v>40</v>
      </c>
      <c r="D219" s="69" t="s">
        <v>385</v>
      </c>
      <c r="E219" s="108" t="s">
        <v>386</v>
      </c>
      <c r="F219" s="71" t="s">
        <v>16</v>
      </c>
      <c r="G219" s="96">
        <v>0.51</v>
      </c>
      <c r="H219" s="56" t="s">
        <v>17</v>
      </c>
      <c r="I219" s="9"/>
    </row>
    <row r="220" spans="3:9" ht="22.5" x14ac:dyDescent="0.25">
      <c r="C220" s="37" t="s">
        <v>40</v>
      </c>
      <c r="D220" s="69" t="s">
        <v>387</v>
      </c>
      <c r="E220" s="108" t="s">
        <v>388</v>
      </c>
      <c r="F220" s="71" t="s">
        <v>16</v>
      </c>
      <c r="G220" s="96">
        <v>3.4000000000000002E-2</v>
      </c>
      <c r="H220" s="56" t="s">
        <v>17</v>
      </c>
      <c r="I220" s="9"/>
    </row>
    <row r="221" spans="3:9" ht="22.5" x14ac:dyDescent="0.25">
      <c r="C221" s="37" t="s">
        <v>40</v>
      </c>
      <c r="D221" s="69" t="s">
        <v>389</v>
      </c>
      <c r="E221" s="108" t="s">
        <v>390</v>
      </c>
      <c r="F221" s="71" t="s">
        <v>16</v>
      </c>
      <c r="G221" s="96">
        <v>0.6</v>
      </c>
      <c r="H221" s="56" t="s">
        <v>17</v>
      </c>
      <c r="I221" s="9"/>
    </row>
    <row r="222" spans="3:9" ht="22.5" x14ac:dyDescent="0.25">
      <c r="C222" s="37" t="s">
        <v>40</v>
      </c>
      <c r="D222" s="69" t="s">
        <v>391</v>
      </c>
      <c r="E222" s="108" t="s">
        <v>392</v>
      </c>
      <c r="F222" s="71" t="s">
        <v>16</v>
      </c>
      <c r="G222" s="96">
        <v>2.1150000000000002</v>
      </c>
      <c r="H222" s="56" t="s">
        <v>17</v>
      </c>
      <c r="I222" s="9"/>
    </row>
    <row r="223" spans="3:9" ht="22.5" x14ac:dyDescent="0.25">
      <c r="C223" s="37" t="s">
        <v>40</v>
      </c>
      <c r="D223" s="69" t="s">
        <v>393</v>
      </c>
      <c r="E223" s="108" t="s">
        <v>394</v>
      </c>
      <c r="F223" s="71" t="s">
        <v>16</v>
      </c>
      <c r="G223" s="96">
        <v>0.38700000000000001</v>
      </c>
      <c r="H223" s="56" t="s">
        <v>17</v>
      </c>
      <c r="I223" s="9"/>
    </row>
    <row r="224" spans="3:9" ht="22.5" x14ac:dyDescent="0.25">
      <c r="C224" s="37" t="s">
        <v>40</v>
      </c>
      <c r="D224" s="69" t="s">
        <v>395</v>
      </c>
      <c r="E224" s="108" t="s">
        <v>396</v>
      </c>
      <c r="F224" s="71" t="s">
        <v>16</v>
      </c>
      <c r="G224" s="96">
        <v>16.77</v>
      </c>
      <c r="H224" s="56" t="s">
        <v>17</v>
      </c>
      <c r="I224" s="9"/>
    </row>
    <row r="225" spans="3:9" ht="22.5" x14ac:dyDescent="0.25">
      <c r="C225" s="37" t="s">
        <v>40</v>
      </c>
      <c r="D225" s="69" t="s">
        <v>397</v>
      </c>
      <c r="E225" s="108" t="s">
        <v>398</v>
      </c>
      <c r="F225" s="71" t="s">
        <v>16</v>
      </c>
      <c r="G225" s="96">
        <v>6.16</v>
      </c>
      <c r="H225" s="56" t="s">
        <v>17</v>
      </c>
      <c r="I225" s="9"/>
    </row>
    <row r="226" spans="3:9" ht="22.5" x14ac:dyDescent="0.25">
      <c r="C226" s="37" t="s">
        <v>40</v>
      </c>
      <c r="D226" s="69" t="s">
        <v>399</v>
      </c>
      <c r="E226" s="108" t="s">
        <v>400</v>
      </c>
      <c r="F226" s="71" t="s">
        <v>16</v>
      </c>
      <c r="G226" s="96">
        <v>4.9020000000000001</v>
      </c>
      <c r="H226" s="56" t="s">
        <v>17</v>
      </c>
      <c r="I226" s="9"/>
    </row>
    <row r="227" spans="3:9" ht="22.5" x14ac:dyDescent="0.25">
      <c r="C227" s="37" t="s">
        <v>40</v>
      </c>
      <c r="D227" s="69" t="s">
        <v>401</v>
      </c>
      <c r="E227" s="108" t="s">
        <v>402</v>
      </c>
      <c r="F227" s="71" t="s">
        <v>16</v>
      </c>
      <c r="G227" s="96">
        <v>51.6</v>
      </c>
      <c r="H227" s="56" t="s">
        <v>17</v>
      </c>
      <c r="I227" s="9"/>
    </row>
    <row r="228" spans="3:9" ht="22.5" x14ac:dyDescent="0.25">
      <c r="C228" s="37" t="s">
        <v>40</v>
      </c>
      <c r="D228" s="69" t="s">
        <v>403</v>
      </c>
      <c r="E228" s="108" t="s">
        <v>404</v>
      </c>
      <c r="F228" s="71" t="s">
        <v>16</v>
      </c>
      <c r="G228" s="96">
        <v>0.94</v>
      </c>
      <c r="H228" s="56" t="s">
        <v>17</v>
      </c>
      <c r="I228" s="9"/>
    </row>
    <row r="229" spans="3:9" ht="22.5" x14ac:dyDescent="0.25">
      <c r="C229" s="37" t="s">
        <v>40</v>
      </c>
      <c r="D229" s="69" t="s">
        <v>405</v>
      </c>
      <c r="E229" s="108" t="s">
        <v>406</v>
      </c>
      <c r="F229" s="71" t="s">
        <v>16</v>
      </c>
      <c r="G229" s="96">
        <v>0.7</v>
      </c>
      <c r="H229" s="56" t="s">
        <v>17</v>
      </c>
      <c r="I229" s="9"/>
    </row>
    <row r="230" spans="3:9" ht="22.5" x14ac:dyDescent="0.25">
      <c r="C230" s="37" t="s">
        <v>40</v>
      </c>
      <c r="D230" s="69" t="s">
        <v>407</v>
      </c>
      <c r="E230" s="108" t="s">
        <v>408</v>
      </c>
      <c r="F230" s="71" t="s">
        <v>16</v>
      </c>
      <c r="G230" s="96">
        <v>0.51600000000000001</v>
      </c>
      <c r="H230" s="56" t="s">
        <v>17</v>
      </c>
      <c r="I230" s="9"/>
    </row>
    <row r="231" spans="3:9" ht="22.5" x14ac:dyDescent="0.25">
      <c r="C231" s="37" t="s">
        <v>40</v>
      </c>
      <c r="D231" s="69" t="s">
        <v>409</v>
      </c>
      <c r="E231" s="108" t="s">
        <v>410</v>
      </c>
      <c r="F231" s="71" t="s">
        <v>16</v>
      </c>
      <c r="G231" s="96">
        <v>0.86</v>
      </c>
      <c r="H231" s="56" t="s">
        <v>17</v>
      </c>
      <c r="I231" s="9"/>
    </row>
    <row r="232" spans="3:9" ht="22.5" x14ac:dyDescent="0.25">
      <c r="C232" s="37" t="s">
        <v>40</v>
      </c>
      <c r="D232" s="69" t="s">
        <v>411</v>
      </c>
      <c r="E232" s="108" t="s">
        <v>412</v>
      </c>
      <c r="F232" s="71" t="s">
        <v>16</v>
      </c>
      <c r="G232" s="96">
        <v>0.51600000000000001</v>
      </c>
      <c r="H232" s="56" t="s">
        <v>17</v>
      </c>
      <c r="I232" s="9"/>
    </row>
    <row r="233" spans="3:9" ht="22.5" x14ac:dyDescent="0.25">
      <c r="C233" s="37" t="s">
        <v>40</v>
      </c>
      <c r="D233" s="69" t="s">
        <v>413</v>
      </c>
      <c r="E233" s="108" t="s">
        <v>414</v>
      </c>
      <c r="F233" s="71" t="s">
        <v>16</v>
      </c>
      <c r="G233" s="96">
        <v>2.62</v>
      </c>
      <c r="H233" s="56" t="s">
        <v>17</v>
      </c>
      <c r="I233" s="9"/>
    </row>
    <row r="234" spans="3:9" ht="22.5" x14ac:dyDescent="0.25">
      <c r="C234" s="37" t="s">
        <v>40</v>
      </c>
      <c r="D234" s="69" t="s">
        <v>415</v>
      </c>
      <c r="E234" s="108" t="s">
        <v>416</v>
      </c>
      <c r="F234" s="71" t="s">
        <v>16</v>
      </c>
      <c r="G234" s="96">
        <v>0.77</v>
      </c>
      <c r="H234" s="56" t="s">
        <v>17</v>
      </c>
      <c r="I234" s="9"/>
    </row>
    <row r="235" spans="3:9" ht="22.5" x14ac:dyDescent="0.25">
      <c r="C235" s="37" t="s">
        <v>40</v>
      </c>
      <c r="D235" s="69" t="s">
        <v>417</v>
      </c>
      <c r="E235" s="108" t="s">
        <v>418</v>
      </c>
      <c r="F235" s="71" t="s">
        <v>16</v>
      </c>
      <c r="G235" s="96">
        <v>0.43</v>
      </c>
      <c r="H235" s="56" t="s">
        <v>17</v>
      </c>
      <c r="I235" s="9"/>
    </row>
    <row r="236" spans="3:9" ht="22.5" x14ac:dyDescent="0.25">
      <c r="C236" s="37" t="s">
        <v>40</v>
      </c>
      <c r="D236" s="69" t="s">
        <v>419</v>
      </c>
      <c r="E236" s="108" t="s">
        <v>420</v>
      </c>
      <c r="F236" s="71" t="s">
        <v>16</v>
      </c>
      <c r="G236" s="96">
        <v>3.44</v>
      </c>
      <c r="H236" s="56" t="s">
        <v>17</v>
      </c>
      <c r="I236" s="9"/>
    </row>
    <row r="237" spans="3:9" ht="22.5" x14ac:dyDescent="0.25">
      <c r="C237" s="37" t="s">
        <v>40</v>
      </c>
      <c r="D237" s="69" t="s">
        <v>421</v>
      </c>
      <c r="E237" s="108" t="s">
        <v>422</v>
      </c>
      <c r="F237" s="71" t="s">
        <v>16</v>
      </c>
      <c r="G237" s="96">
        <v>1.87</v>
      </c>
      <c r="H237" s="56" t="s">
        <v>17</v>
      </c>
      <c r="I237" s="9"/>
    </row>
    <row r="238" spans="3:9" ht="22.5" x14ac:dyDescent="0.25">
      <c r="C238" s="37" t="s">
        <v>40</v>
      </c>
      <c r="D238" s="69" t="s">
        <v>423</v>
      </c>
      <c r="E238" s="108" t="s">
        <v>424</v>
      </c>
      <c r="F238" s="71" t="s">
        <v>16</v>
      </c>
      <c r="G238" s="96">
        <v>0.74</v>
      </c>
      <c r="H238" s="56" t="s">
        <v>17</v>
      </c>
      <c r="I238" s="9"/>
    </row>
    <row r="239" spans="3:9" ht="22.5" x14ac:dyDescent="0.25">
      <c r="C239" s="37" t="s">
        <v>40</v>
      </c>
      <c r="D239" s="69" t="s">
        <v>425</v>
      </c>
      <c r="E239" s="108" t="s">
        <v>426</v>
      </c>
      <c r="F239" s="71" t="s">
        <v>16</v>
      </c>
      <c r="G239" s="96">
        <v>1.012</v>
      </c>
      <c r="H239" s="56" t="s">
        <v>17</v>
      </c>
      <c r="I239" s="9"/>
    </row>
    <row r="240" spans="3:9" ht="22.5" x14ac:dyDescent="0.25">
      <c r="C240" s="37" t="s">
        <v>40</v>
      </c>
      <c r="D240" s="69" t="s">
        <v>427</v>
      </c>
      <c r="E240" s="108" t="s">
        <v>428</v>
      </c>
      <c r="F240" s="71" t="s">
        <v>16</v>
      </c>
      <c r="G240" s="96">
        <v>4.7300000000000004</v>
      </c>
      <c r="H240" s="56" t="s">
        <v>17</v>
      </c>
      <c r="I240" s="9"/>
    </row>
    <row r="241" spans="3:9" ht="22.5" x14ac:dyDescent="0.25">
      <c r="C241" s="37" t="s">
        <v>40</v>
      </c>
      <c r="D241" s="69" t="s">
        <v>429</v>
      </c>
      <c r="E241" s="108" t="s">
        <v>430</v>
      </c>
      <c r="F241" s="71" t="s">
        <v>16</v>
      </c>
      <c r="G241" s="96">
        <v>2.8</v>
      </c>
      <c r="H241" s="56" t="s">
        <v>17</v>
      </c>
      <c r="I241" s="9"/>
    </row>
    <row r="242" spans="3:9" ht="22.5" x14ac:dyDescent="0.25">
      <c r="C242" s="37" t="s">
        <v>40</v>
      </c>
      <c r="D242" s="69" t="s">
        <v>431</v>
      </c>
      <c r="E242" s="108" t="s">
        <v>432</v>
      </c>
      <c r="F242" s="71" t="s">
        <v>16</v>
      </c>
      <c r="G242" s="96">
        <v>4.8</v>
      </c>
      <c r="H242" s="56" t="s">
        <v>17</v>
      </c>
      <c r="I242" s="9"/>
    </row>
    <row r="243" spans="3:9" ht="22.5" x14ac:dyDescent="0.25">
      <c r="C243" s="37" t="s">
        <v>40</v>
      </c>
      <c r="D243" s="69" t="s">
        <v>433</v>
      </c>
      <c r="E243" s="108" t="s">
        <v>434</v>
      </c>
      <c r="F243" s="71" t="s">
        <v>16</v>
      </c>
      <c r="G243" s="96">
        <v>0.74</v>
      </c>
      <c r="H243" s="56" t="s">
        <v>17</v>
      </c>
      <c r="I243" s="9"/>
    </row>
    <row r="244" spans="3:9" ht="22.5" x14ac:dyDescent="0.25">
      <c r="C244" s="37" t="s">
        <v>40</v>
      </c>
      <c r="D244" s="69" t="s">
        <v>435</v>
      </c>
      <c r="E244" s="108" t="s">
        <v>436</v>
      </c>
      <c r="F244" s="71" t="s">
        <v>16</v>
      </c>
      <c r="G244" s="96">
        <v>1.012</v>
      </c>
      <c r="H244" s="56" t="s">
        <v>17</v>
      </c>
      <c r="I244" s="9"/>
    </row>
    <row r="245" spans="3:9" ht="22.5" x14ac:dyDescent="0.25">
      <c r="C245" s="37" t="s">
        <v>40</v>
      </c>
      <c r="D245" s="69" t="s">
        <v>437</v>
      </c>
      <c r="E245" s="108" t="s">
        <v>438</v>
      </c>
      <c r="F245" s="71" t="s">
        <v>16</v>
      </c>
      <c r="G245" s="96">
        <v>2.7</v>
      </c>
      <c r="H245" s="56" t="s">
        <v>17</v>
      </c>
      <c r="I245" s="9"/>
    </row>
    <row r="246" spans="3:9" ht="22.5" x14ac:dyDescent="0.25">
      <c r="C246" s="37" t="s">
        <v>40</v>
      </c>
      <c r="D246" s="69" t="s">
        <v>439</v>
      </c>
      <c r="E246" s="108" t="s">
        <v>440</v>
      </c>
      <c r="F246" s="71" t="s">
        <v>16</v>
      </c>
      <c r="G246" s="96">
        <v>0.17199999999999999</v>
      </c>
      <c r="H246" s="56" t="s">
        <v>17</v>
      </c>
      <c r="I246" s="9"/>
    </row>
    <row r="247" spans="3:9" ht="22.5" x14ac:dyDescent="0.25">
      <c r="C247" s="37" t="s">
        <v>40</v>
      </c>
      <c r="D247" s="69" t="s">
        <v>441</v>
      </c>
      <c r="E247" s="108" t="s">
        <v>442</v>
      </c>
      <c r="F247" s="71" t="s">
        <v>16</v>
      </c>
      <c r="G247" s="96">
        <v>0.91600000000000004</v>
      </c>
      <c r="H247" s="56" t="s">
        <v>17</v>
      </c>
      <c r="I247" s="9"/>
    </row>
    <row r="248" spans="3:9" ht="22.5" x14ac:dyDescent="0.25">
      <c r="C248" s="37" t="s">
        <v>40</v>
      </c>
      <c r="D248" s="69" t="s">
        <v>443</v>
      </c>
      <c r="E248" s="108" t="s">
        <v>444</v>
      </c>
      <c r="F248" s="71" t="s">
        <v>16</v>
      </c>
      <c r="G248" s="96">
        <v>0.86</v>
      </c>
      <c r="H248" s="56" t="s">
        <v>17</v>
      </c>
      <c r="I248" s="9"/>
    </row>
    <row r="249" spans="3:9" ht="22.5" x14ac:dyDescent="0.25">
      <c r="C249" s="37" t="s">
        <v>40</v>
      </c>
      <c r="D249" s="69" t="s">
        <v>445</v>
      </c>
      <c r="E249" s="108" t="s">
        <v>446</v>
      </c>
      <c r="F249" s="71" t="s">
        <v>16</v>
      </c>
      <c r="G249" s="96">
        <v>0.624</v>
      </c>
      <c r="H249" s="56" t="s">
        <v>17</v>
      </c>
      <c r="I249" s="9"/>
    </row>
    <row r="250" spans="3:9" ht="22.5" x14ac:dyDescent="0.25">
      <c r="C250" s="37" t="s">
        <v>40</v>
      </c>
      <c r="D250" s="69" t="s">
        <v>447</v>
      </c>
      <c r="E250" s="108" t="s">
        <v>448</v>
      </c>
      <c r="F250" s="71" t="s">
        <v>16</v>
      </c>
      <c r="G250" s="96">
        <v>9.89</v>
      </c>
      <c r="H250" s="56" t="s">
        <v>17</v>
      </c>
      <c r="I250" s="9"/>
    </row>
    <row r="251" spans="3:9" ht="22.5" x14ac:dyDescent="0.25">
      <c r="C251" s="37" t="s">
        <v>40</v>
      </c>
      <c r="D251" s="69" t="s">
        <v>449</v>
      </c>
      <c r="E251" s="108" t="s">
        <v>450</v>
      </c>
      <c r="F251" s="71" t="s">
        <v>16</v>
      </c>
      <c r="G251" s="96">
        <v>9.1</v>
      </c>
      <c r="H251" s="56" t="s">
        <v>17</v>
      </c>
      <c r="I251" s="9"/>
    </row>
    <row r="252" spans="3:9" ht="22.5" x14ac:dyDescent="0.25">
      <c r="C252" s="37" t="s">
        <v>40</v>
      </c>
      <c r="D252" s="69" t="s">
        <v>451</v>
      </c>
      <c r="E252" s="108" t="s">
        <v>452</v>
      </c>
      <c r="F252" s="71" t="s">
        <v>16</v>
      </c>
      <c r="G252" s="96">
        <v>1.29</v>
      </c>
      <c r="H252" s="56" t="s">
        <v>17</v>
      </c>
      <c r="I252" s="9"/>
    </row>
    <row r="253" spans="3:9" ht="22.5" x14ac:dyDescent="0.25">
      <c r="C253" s="37" t="s">
        <v>40</v>
      </c>
      <c r="D253" s="69" t="s">
        <v>453</v>
      </c>
      <c r="E253" s="108" t="s">
        <v>454</v>
      </c>
      <c r="F253" s="71" t="s">
        <v>16</v>
      </c>
      <c r="G253" s="96">
        <v>1.72</v>
      </c>
      <c r="H253" s="56" t="s">
        <v>17</v>
      </c>
      <c r="I253" s="9"/>
    </row>
    <row r="254" spans="3:9" ht="22.5" x14ac:dyDescent="0.25">
      <c r="C254" s="37" t="s">
        <v>40</v>
      </c>
      <c r="D254" s="69" t="s">
        <v>455</v>
      </c>
      <c r="E254" s="108" t="s">
        <v>456</v>
      </c>
      <c r="F254" s="71" t="s">
        <v>16</v>
      </c>
      <c r="G254" s="96">
        <v>1.29</v>
      </c>
      <c r="H254" s="56" t="s">
        <v>17</v>
      </c>
      <c r="I254" s="9"/>
    </row>
    <row r="255" spans="3:9" ht="22.5" x14ac:dyDescent="0.25">
      <c r="C255" s="37" t="s">
        <v>40</v>
      </c>
      <c r="D255" s="69" t="s">
        <v>457</v>
      </c>
      <c r="E255" s="108" t="s">
        <v>458</v>
      </c>
      <c r="F255" s="71" t="s">
        <v>16</v>
      </c>
      <c r="G255" s="96">
        <v>0.5</v>
      </c>
      <c r="H255" s="56" t="s">
        <v>17</v>
      </c>
      <c r="I255" s="9"/>
    </row>
    <row r="256" spans="3:9" ht="22.5" x14ac:dyDescent="0.25">
      <c r="C256" s="37" t="s">
        <v>40</v>
      </c>
      <c r="D256" s="69" t="s">
        <v>459</v>
      </c>
      <c r="E256" s="108" t="s">
        <v>460</v>
      </c>
      <c r="F256" s="71" t="s">
        <v>16</v>
      </c>
      <c r="G256" s="96">
        <v>1.5</v>
      </c>
      <c r="H256" s="56" t="s">
        <v>17</v>
      </c>
      <c r="I256" s="9"/>
    </row>
    <row r="257" spans="3:9" ht="22.5" x14ac:dyDescent="0.25">
      <c r="C257" s="37" t="s">
        <v>40</v>
      </c>
      <c r="D257" s="69" t="s">
        <v>461</v>
      </c>
      <c r="E257" s="108" t="s">
        <v>462</v>
      </c>
      <c r="F257" s="71" t="s">
        <v>16</v>
      </c>
      <c r="G257" s="96">
        <v>0.78</v>
      </c>
      <c r="H257" s="56" t="s">
        <v>17</v>
      </c>
      <c r="I257" s="9"/>
    </row>
    <row r="258" spans="3:9" ht="22.5" x14ac:dyDescent="0.25">
      <c r="C258" s="37" t="s">
        <v>40</v>
      </c>
      <c r="D258" s="69" t="s">
        <v>463</v>
      </c>
      <c r="E258" s="108" t="s">
        <v>464</v>
      </c>
      <c r="F258" s="71" t="s">
        <v>16</v>
      </c>
      <c r="G258" s="96">
        <v>12</v>
      </c>
      <c r="H258" s="56" t="s">
        <v>17</v>
      </c>
      <c r="I258" s="9"/>
    </row>
    <row r="259" spans="3:9" ht="22.5" x14ac:dyDescent="0.25">
      <c r="C259" s="37" t="s">
        <v>40</v>
      </c>
      <c r="D259" s="69" t="s">
        <v>465</v>
      </c>
      <c r="E259" s="108" t="s">
        <v>466</v>
      </c>
      <c r="F259" s="71" t="s">
        <v>16</v>
      </c>
      <c r="G259" s="96">
        <v>0.32700000000000001</v>
      </c>
      <c r="H259" s="56" t="s">
        <v>17</v>
      </c>
      <c r="I259" s="9"/>
    </row>
    <row r="260" spans="3:9" ht="22.5" x14ac:dyDescent="0.25">
      <c r="C260" s="37" t="s">
        <v>40</v>
      </c>
      <c r="D260" s="69" t="s">
        <v>467</v>
      </c>
      <c r="E260" s="108" t="s">
        <v>468</v>
      </c>
      <c r="F260" s="71" t="s">
        <v>16</v>
      </c>
      <c r="G260" s="96">
        <v>0.86</v>
      </c>
      <c r="H260" s="56" t="s">
        <v>17</v>
      </c>
      <c r="I260" s="9"/>
    </row>
    <row r="261" spans="3:9" ht="22.5" x14ac:dyDescent="0.25">
      <c r="C261" s="37" t="s">
        <v>40</v>
      </c>
      <c r="D261" s="69" t="s">
        <v>469</v>
      </c>
      <c r="E261" s="108" t="s">
        <v>470</v>
      </c>
      <c r="F261" s="71" t="s">
        <v>16</v>
      </c>
      <c r="G261" s="96">
        <v>4.6440000000000001</v>
      </c>
      <c r="H261" s="56" t="s">
        <v>17</v>
      </c>
      <c r="I261" s="9"/>
    </row>
    <row r="262" spans="3:9" ht="22.5" x14ac:dyDescent="0.25">
      <c r="C262" s="37" t="s">
        <v>40</v>
      </c>
      <c r="D262" s="69" t="s">
        <v>471</v>
      </c>
      <c r="E262" s="108" t="s">
        <v>472</v>
      </c>
      <c r="F262" s="71" t="s">
        <v>16</v>
      </c>
      <c r="G262" s="96">
        <v>1.032</v>
      </c>
      <c r="H262" s="56" t="s">
        <v>17</v>
      </c>
      <c r="I262" s="9"/>
    </row>
    <row r="263" spans="3:9" ht="22.5" x14ac:dyDescent="0.25">
      <c r="C263" s="37" t="s">
        <v>40</v>
      </c>
      <c r="D263" s="69" t="s">
        <v>473</v>
      </c>
      <c r="E263" s="108" t="s">
        <v>474</v>
      </c>
      <c r="F263" s="71" t="s">
        <v>16</v>
      </c>
      <c r="G263" s="96">
        <v>1.06</v>
      </c>
      <c r="H263" s="56" t="s">
        <v>17</v>
      </c>
      <c r="I263" s="9"/>
    </row>
    <row r="264" spans="3:9" ht="22.5" x14ac:dyDescent="0.25">
      <c r="C264" s="37" t="s">
        <v>40</v>
      </c>
      <c r="D264" s="69" t="s">
        <v>475</v>
      </c>
      <c r="E264" s="108" t="s">
        <v>476</v>
      </c>
      <c r="F264" s="71" t="s">
        <v>16</v>
      </c>
      <c r="G264" s="96">
        <v>0.94599999999999995</v>
      </c>
      <c r="H264" s="56" t="s">
        <v>17</v>
      </c>
      <c r="I264" s="9"/>
    </row>
    <row r="265" spans="3:9" ht="22.5" x14ac:dyDescent="0.25">
      <c r="C265" s="37" t="s">
        <v>40</v>
      </c>
      <c r="D265" s="69" t="s">
        <v>477</v>
      </c>
      <c r="E265" s="108" t="s">
        <v>478</v>
      </c>
      <c r="F265" s="71" t="s">
        <v>16</v>
      </c>
      <c r="G265" s="96">
        <v>12.138</v>
      </c>
      <c r="H265" s="56" t="s">
        <v>17</v>
      </c>
      <c r="I265" s="9"/>
    </row>
    <row r="266" spans="3:9" ht="22.5" x14ac:dyDescent="0.25">
      <c r="C266" s="37" t="s">
        <v>40</v>
      </c>
      <c r="D266" s="69" t="s">
        <v>479</v>
      </c>
      <c r="E266" s="108" t="s">
        <v>480</v>
      </c>
      <c r="F266" s="71" t="s">
        <v>16</v>
      </c>
      <c r="G266" s="96">
        <v>0.77400000000000002</v>
      </c>
      <c r="H266" s="56" t="s">
        <v>17</v>
      </c>
      <c r="I266" s="9"/>
    </row>
    <row r="267" spans="3:9" ht="22.5" x14ac:dyDescent="0.25">
      <c r="C267" s="37" t="s">
        <v>40</v>
      </c>
      <c r="D267" s="69" t="s">
        <v>481</v>
      </c>
      <c r="E267" s="108" t="s">
        <v>482</v>
      </c>
      <c r="F267" s="71" t="s">
        <v>16</v>
      </c>
      <c r="G267" s="96">
        <v>1.28</v>
      </c>
      <c r="H267" s="56" t="s">
        <v>17</v>
      </c>
      <c r="I267" s="9"/>
    </row>
    <row r="268" spans="3:9" ht="22.5" x14ac:dyDescent="0.25">
      <c r="C268" s="37" t="s">
        <v>40</v>
      </c>
      <c r="D268" s="69" t="s">
        <v>483</v>
      </c>
      <c r="E268" s="108" t="s">
        <v>484</v>
      </c>
      <c r="F268" s="71" t="s">
        <v>16</v>
      </c>
      <c r="G268" s="96">
        <v>0.5</v>
      </c>
      <c r="H268" s="56" t="s">
        <v>17</v>
      </c>
      <c r="I268" s="9"/>
    </row>
    <row r="269" spans="3:9" ht="22.5" x14ac:dyDescent="0.25">
      <c r="C269" s="37" t="s">
        <v>40</v>
      </c>
      <c r="D269" s="69" t="s">
        <v>485</v>
      </c>
      <c r="E269" s="108" t="s">
        <v>486</v>
      </c>
      <c r="F269" s="71" t="s">
        <v>16</v>
      </c>
      <c r="G269" s="96">
        <v>0.74</v>
      </c>
      <c r="H269" s="56" t="s">
        <v>17</v>
      </c>
      <c r="I269" s="9"/>
    </row>
    <row r="270" spans="3:9" ht="22.5" x14ac:dyDescent="0.25">
      <c r="C270" s="37" t="s">
        <v>40</v>
      </c>
      <c r="D270" s="69" t="s">
        <v>487</v>
      </c>
      <c r="E270" s="108" t="s">
        <v>488</v>
      </c>
      <c r="F270" s="71" t="s">
        <v>16</v>
      </c>
      <c r="G270" s="96">
        <v>1.74</v>
      </c>
      <c r="H270" s="56" t="s">
        <v>17</v>
      </c>
      <c r="I270" s="9"/>
    </row>
    <row r="271" spans="3:9" ht="22.5" x14ac:dyDescent="0.25">
      <c r="C271" s="37" t="s">
        <v>40</v>
      </c>
      <c r="D271" s="69" t="s">
        <v>489</v>
      </c>
      <c r="E271" s="108" t="s">
        <v>490</v>
      </c>
      <c r="F271" s="71" t="s">
        <v>16</v>
      </c>
      <c r="G271" s="96">
        <v>0.86</v>
      </c>
      <c r="H271" s="56" t="s">
        <v>17</v>
      </c>
      <c r="I271" s="9"/>
    </row>
    <row r="272" spans="3:9" ht="22.5" x14ac:dyDescent="0.25">
      <c r="C272" s="37" t="s">
        <v>40</v>
      </c>
      <c r="D272" s="69" t="s">
        <v>491</v>
      </c>
      <c r="E272" s="108" t="s">
        <v>492</v>
      </c>
      <c r="F272" s="71" t="s">
        <v>16</v>
      </c>
      <c r="G272" s="96">
        <v>0.48</v>
      </c>
      <c r="H272" s="56" t="s">
        <v>17</v>
      </c>
      <c r="I272" s="9"/>
    </row>
    <row r="273" spans="3:9" ht="22.5" x14ac:dyDescent="0.25">
      <c r="C273" s="37" t="s">
        <v>40</v>
      </c>
      <c r="D273" s="69" t="s">
        <v>493</v>
      </c>
      <c r="E273" s="108" t="s">
        <v>494</v>
      </c>
      <c r="F273" s="71" t="s">
        <v>16</v>
      </c>
      <c r="G273" s="96">
        <v>0.51600000000000001</v>
      </c>
      <c r="H273" s="56" t="s">
        <v>17</v>
      </c>
      <c r="I273" s="9"/>
    </row>
    <row r="274" spans="3:9" ht="22.5" x14ac:dyDescent="0.25">
      <c r="C274" s="37" t="s">
        <v>40</v>
      </c>
      <c r="D274" s="69" t="s">
        <v>495</v>
      </c>
      <c r="E274" s="108" t="s">
        <v>496</v>
      </c>
      <c r="F274" s="71" t="s">
        <v>16</v>
      </c>
      <c r="G274" s="96">
        <v>0.69899999999999995</v>
      </c>
      <c r="H274" s="56" t="s">
        <v>17</v>
      </c>
      <c r="I274" s="9"/>
    </row>
    <row r="275" spans="3:9" ht="22.5" x14ac:dyDescent="0.25">
      <c r="C275" s="37" t="s">
        <v>40</v>
      </c>
      <c r="D275" s="69" t="s">
        <v>497</v>
      </c>
      <c r="E275" s="108" t="s">
        <v>498</v>
      </c>
      <c r="F275" s="71" t="s">
        <v>16</v>
      </c>
      <c r="G275" s="96">
        <v>0.67</v>
      </c>
      <c r="H275" s="56" t="s">
        <v>17</v>
      </c>
      <c r="I275" s="9"/>
    </row>
    <row r="276" spans="3:9" ht="22.5" x14ac:dyDescent="0.25">
      <c r="C276" s="37" t="s">
        <v>40</v>
      </c>
      <c r="D276" s="69" t="s">
        <v>499</v>
      </c>
      <c r="E276" s="108" t="s">
        <v>500</v>
      </c>
      <c r="F276" s="71" t="s">
        <v>16</v>
      </c>
      <c r="G276" s="96">
        <v>0.74299999999999999</v>
      </c>
      <c r="H276" s="56" t="s">
        <v>17</v>
      </c>
      <c r="I276" s="9"/>
    </row>
    <row r="277" spans="3:9" ht="22.5" x14ac:dyDescent="0.25">
      <c r="C277" s="37" t="s">
        <v>40</v>
      </c>
      <c r="D277" s="69" t="s">
        <v>501</v>
      </c>
      <c r="E277" s="108" t="s">
        <v>502</v>
      </c>
      <c r="F277" s="71" t="s">
        <v>16</v>
      </c>
      <c r="G277" s="96">
        <v>0.86</v>
      </c>
      <c r="H277" s="56" t="s">
        <v>17</v>
      </c>
      <c r="I277" s="9"/>
    </row>
    <row r="278" spans="3:9" ht="22.5" x14ac:dyDescent="0.25">
      <c r="C278" s="37" t="s">
        <v>40</v>
      </c>
      <c r="D278" s="69" t="s">
        <v>503</v>
      </c>
      <c r="E278" s="108" t="s">
        <v>504</v>
      </c>
      <c r="F278" s="71" t="s">
        <v>16</v>
      </c>
      <c r="G278" s="96">
        <v>1.72</v>
      </c>
      <c r="H278" s="56" t="s">
        <v>17</v>
      </c>
      <c r="I278" s="9"/>
    </row>
    <row r="279" spans="3:9" ht="22.5" x14ac:dyDescent="0.25">
      <c r="C279" s="37" t="s">
        <v>40</v>
      </c>
      <c r="D279" s="69" t="s">
        <v>505</v>
      </c>
      <c r="E279" s="108" t="s">
        <v>506</v>
      </c>
      <c r="F279" s="71" t="s">
        <v>16</v>
      </c>
      <c r="G279" s="96">
        <v>1.29</v>
      </c>
      <c r="H279" s="56" t="s">
        <v>17</v>
      </c>
      <c r="I279" s="9"/>
    </row>
    <row r="280" spans="3:9" ht="22.5" x14ac:dyDescent="0.25">
      <c r="C280" s="37" t="s">
        <v>40</v>
      </c>
      <c r="D280" s="69" t="s">
        <v>507</v>
      </c>
      <c r="E280" s="108" t="s">
        <v>508</v>
      </c>
      <c r="F280" s="71" t="s">
        <v>16</v>
      </c>
      <c r="G280" s="96">
        <v>0.12</v>
      </c>
      <c r="H280" s="56" t="s">
        <v>17</v>
      </c>
      <c r="I280" s="9"/>
    </row>
    <row r="281" spans="3:9" ht="22.5" x14ac:dyDescent="0.25">
      <c r="C281" s="37" t="s">
        <v>40</v>
      </c>
      <c r="D281" s="69" t="s">
        <v>509</v>
      </c>
      <c r="E281" s="108" t="s">
        <v>510</v>
      </c>
      <c r="F281" s="71" t="s">
        <v>16</v>
      </c>
      <c r="G281" s="96">
        <v>0.34</v>
      </c>
      <c r="H281" s="56" t="s">
        <v>17</v>
      </c>
      <c r="I281" s="9"/>
    </row>
    <row r="282" spans="3:9" ht="22.5" x14ac:dyDescent="0.25">
      <c r="C282" s="37" t="s">
        <v>40</v>
      </c>
      <c r="D282" s="69" t="s">
        <v>511</v>
      </c>
      <c r="E282" s="108" t="s">
        <v>512</v>
      </c>
      <c r="F282" s="71" t="s">
        <v>16</v>
      </c>
      <c r="G282" s="96">
        <v>6.0199999999999997E-2</v>
      </c>
      <c r="H282" s="56" t="s">
        <v>17</v>
      </c>
      <c r="I282" s="9"/>
    </row>
    <row r="283" spans="3:9" ht="22.5" x14ac:dyDescent="0.25">
      <c r="C283" s="37" t="s">
        <v>40</v>
      </c>
      <c r="D283" s="69" t="s">
        <v>513</v>
      </c>
      <c r="E283" s="108" t="s">
        <v>514</v>
      </c>
      <c r="F283" s="71" t="s">
        <v>16</v>
      </c>
      <c r="G283" s="96">
        <v>0.12</v>
      </c>
      <c r="H283" s="56" t="s">
        <v>17</v>
      </c>
      <c r="I283" s="9"/>
    </row>
    <row r="284" spans="3:9" ht="22.5" x14ac:dyDescent="0.25">
      <c r="C284" s="37" t="s">
        <v>40</v>
      </c>
      <c r="D284" s="69" t="s">
        <v>515</v>
      </c>
      <c r="E284" s="108" t="s">
        <v>516</v>
      </c>
      <c r="F284" s="71" t="s">
        <v>16</v>
      </c>
      <c r="G284" s="96">
        <v>0.28000000000000003</v>
      </c>
      <c r="H284" s="56" t="s">
        <v>17</v>
      </c>
      <c r="I284" s="9"/>
    </row>
    <row r="285" spans="3:9" ht="22.5" x14ac:dyDescent="0.25">
      <c r="C285" s="37" t="s">
        <v>40</v>
      </c>
      <c r="D285" s="69" t="s">
        <v>517</v>
      </c>
      <c r="E285" s="108" t="s">
        <v>518</v>
      </c>
      <c r="F285" s="71" t="s">
        <v>16</v>
      </c>
      <c r="G285" s="96">
        <v>0.12</v>
      </c>
      <c r="H285" s="56" t="s">
        <v>17</v>
      </c>
      <c r="I285" s="9"/>
    </row>
    <row r="286" spans="3:9" ht="22.5" x14ac:dyDescent="0.25">
      <c r="C286" s="37" t="s">
        <v>40</v>
      </c>
      <c r="D286" s="69" t="s">
        <v>519</v>
      </c>
      <c r="E286" s="108" t="s">
        <v>520</v>
      </c>
      <c r="F286" s="71" t="s">
        <v>16</v>
      </c>
      <c r="G286" s="96">
        <v>0.62</v>
      </c>
      <c r="H286" s="56" t="s">
        <v>17</v>
      </c>
      <c r="I286" s="9"/>
    </row>
    <row r="287" spans="3:9" ht="22.5" x14ac:dyDescent="0.25">
      <c r="C287" s="37" t="s">
        <v>40</v>
      </c>
      <c r="D287" s="69" t="s">
        <v>521</v>
      </c>
      <c r="E287" s="108" t="s">
        <v>522</v>
      </c>
      <c r="F287" s="71" t="s">
        <v>16</v>
      </c>
      <c r="G287" s="96">
        <v>1.59</v>
      </c>
      <c r="H287" s="56" t="s">
        <v>17</v>
      </c>
      <c r="I287" s="9"/>
    </row>
    <row r="288" spans="3:9" ht="22.5" x14ac:dyDescent="0.25">
      <c r="C288" s="37" t="s">
        <v>40</v>
      </c>
      <c r="D288" s="69" t="s">
        <v>523</v>
      </c>
      <c r="E288" s="108" t="s">
        <v>524</v>
      </c>
      <c r="F288" s="71" t="s">
        <v>16</v>
      </c>
      <c r="G288" s="96">
        <v>0.94599999999999995</v>
      </c>
      <c r="H288" s="56" t="s">
        <v>17</v>
      </c>
      <c r="I288" s="9"/>
    </row>
    <row r="289" spans="3:9" ht="22.5" x14ac:dyDescent="0.25">
      <c r="C289" s="37" t="s">
        <v>40</v>
      </c>
      <c r="D289" s="69" t="s">
        <v>525</v>
      </c>
      <c r="E289" s="108" t="s">
        <v>526</v>
      </c>
      <c r="F289" s="71" t="s">
        <v>16</v>
      </c>
      <c r="G289" s="96">
        <v>0.66</v>
      </c>
      <c r="H289" s="56" t="s">
        <v>17</v>
      </c>
      <c r="I289" s="9"/>
    </row>
    <row r="290" spans="3:9" ht="22.5" x14ac:dyDescent="0.25">
      <c r="C290" s="37" t="s">
        <v>40</v>
      </c>
      <c r="D290" s="69" t="s">
        <v>527</v>
      </c>
      <c r="E290" s="108" t="s">
        <v>528</v>
      </c>
      <c r="F290" s="71" t="s">
        <v>16</v>
      </c>
      <c r="G290" s="96">
        <v>0.56000000000000005</v>
      </c>
      <c r="H290" s="56" t="s">
        <v>17</v>
      </c>
      <c r="I290" s="9"/>
    </row>
    <row r="291" spans="3:9" ht="22.5" x14ac:dyDescent="0.25">
      <c r="C291" s="37" t="s">
        <v>40</v>
      </c>
      <c r="D291" s="69" t="s">
        <v>529</v>
      </c>
      <c r="E291" s="108" t="s">
        <v>530</v>
      </c>
      <c r="F291" s="71" t="s">
        <v>16</v>
      </c>
      <c r="G291" s="96">
        <v>0.56000000000000005</v>
      </c>
      <c r="H291" s="56" t="s">
        <v>17</v>
      </c>
      <c r="I291" s="9"/>
    </row>
    <row r="292" spans="3:9" ht="22.5" x14ac:dyDescent="0.25">
      <c r="C292" s="37" t="s">
        <v>40</v>
      </c>
      <c r="D292" s="69" t="s">
        <v>531</v>
      </c>
      <c r="E292" s="108" t="s">
        <v>532</v>
      </c>
      <c r="F292" s="71" t="s">
        <v>16</v>
      </c>
      <c r="G292" s="96">
        <v>0.12</v>
      </c>
      <c r="H292" s="56" t="s">
        <v>17</v>
      </c>
      <c r="I292" s="9"/>
    </row>
    <row r="293" spans="3:9" ht="22.5" x14ac:dyDescent="0.25">
      <c r="C293" s="37" t="s">
        <v>40</v>
      </c>
      <c r="D293" s="69" t="s">
        <v>533</v>
      </c>
      <c r="E293" s="108" t="s">
        <v>534</v>
      </c>
      <c r="F293" s="71" t="s">
        <v>16</v>
      </c>
      <c r="G293" s="96">
        <v>0.14000000000000001</v>
      </c>
      <c r="H293" s="56" t="s">
        <v>17</v>
      </c>
      <c r="I293" s="9"/>
    </row>
    <row r="294" spans="3:9" ht="22.5" x14ac:dyDescent="0.25">
      <c r="C294" s="37" t="s">
        <v>40</v>
      </c>
      <c r="D294" s="69" t="s">
        <v>535</v>
      </c>
      <c r="E294" s="108" t="s">
        <v>536</v>
      </c>
      <c r="F294" s="71" t="s">
        <v>16</v>
      </c>
      <c r="G294" s="96">
        <v>0.47</v>
      </c>
      <c r="H294" s="56" t="s">
        <v>17</v>
      </c>
      <c r="I294" s="9"/>
    </row>
    <row r="295" spans="3:9" ht="22.5" x14ac:dyDescent="0.25">
      <c r="C295" s="37" t="s">
        <v>40</v>
      </c>
      <c r="D295" s="69" t="s">
        <v>537</v>
      </c>
      <c r="E295" s="108" t="s">
        <v>538</v>
      </c>
      <c r="F295" s="71" t="s">
        <v>16</v>
      </c>
      <c r="G295" s="96">
        <v>0.9</v>
      </c>
      <c r="H295" s="56" t="s">
        <v>17</v>
      </c>
      <c r="I295" s="9"/>
    </row>
    <row r="296" spans="3:9" ht="22.5" x14ac:dyDescent="0.25">
      <c r="C296" s="37" t="s">
        <v>40</v>
      </c>
      <c r="D296" s="69" t="s">
        <v>539</v>
      </c>
      <c r="E296" s="108" t="s">
        <v>540</v>
      </c>
      <c r="F296" s="71" t="s">
        <v>16</v>
      </c>
      <c r="G296" s="96">
        <v>0.52</v>
      </c>
      <c r="H296" s="56" t="s">
        <v>17</v>
      </c>
      <c r="I296" s="9"/>
    </row>
    <row r="297" spans="3:9" ht="22.5" x14ac:dyDescent="0.25">
      <c r="C297" s="37" t="s">
        <v>40</v>
      </c>
      <c r="D297" s="69" t="s">
        <v>541</v>
      </c>
      <c r="E297" s="108" t="s">
        <v>542</v>
      </c>
      <c r="F297" s="71" t="s">
        <v>16</v>
      </c>
      <c r="G297" s="96">
        <v>0.9</v>
      </c>
      <c r="H297" s="56" t="s">
        <v>17</v>
      </c>
      <c r="I297" s="9"/>
    </row>
    <row r="298" spans="3:9" ht="22.5" x14ac:dyDescent="0.25">
      <c r="C298" s="37" t="s">
        <v>40</v>
      </c>
      <c r="D298" s="69" t="s">
        <v>543</v>
      </c>
      <c r="E298" s="108" t="s">
        <v>544</v>
      </c>
      <c r="F298" s="71" t="s">
        <v>16</v>
      </c>
      <c r="G298" s="96">
        <v>0.47799999999999998</v>
      </c>
      <c r="H298" s="56" t="s">
        <v>17</v>
      </c>
      <c r="I298" s="9"/>
    </row>
    <row r="299" spans="3:9" ht="22.5" x14ac:dyDescent="0.25">
      <c r="C299" s="37" t="s">
        <v>40</v>
      </c>
      <c r="D299" s="69" t="s">
        <v>545</v>
      </c>
      <c r="E299" s="108" t="s">
        <v>546</v>
      </c>
      <c r="F299" s="71" t="s">
        <v>16</v>
      </c>
      <c r="G299" s="96">
        <v>0.74</v>
      </c>
      <c r="H299" s="56" t="s">
        <v>17</v>
      </c>
      <c r="I299" s="9"/>
    </row>
    <row r="300" spans="3:9" ht="22.5" x14ac:dyDescent="0.25">
      <c r="C300" s="37" t="s">
        <v>40</v>
      </c>
      <c r="D300" s="69" t="s">
        <v>547</v>
      </c>
      <c r="E300" s="108" t="s">
        <v>548</v>
      </c>
      <c r="F300" s="71" t="s">
        <v>16</v>
      </c>
      <c r="G300" s="96">
        <v>0.2</v>
      </c>
      <c r="H300" s="56" t="s">
        <v>17</v>
      </c>
      <c r="I300" s="9"/>
    </row>
    <row r="301" spans="3:9" ht="22.5" x14ac:dyDescent="0.25">
      <c r="C301" s="37" t="s">
        <v>40</v>
      </c>
      <c r="D301" s="69" t="s">
        <v>549</v>
      </c>
      <c r="E301" s="108" t="s">
        <v>550</v>
      </c>
      <c r="F301" s="71" t="s">
        <v>16</v>
      </c>
      <c r="G301" s="96">
        <v>0.83</v>
      </c>
      <c r="H301" s="56" t="s">
        <v>17</v>
      </c>
      <c r="I301" s="9"/>
    </row>
    <row r="302" spans="3:9" ht="22.5" x14ac:dyDescent="0.25">
      <c r="C302" s="37" t="s">
        <v>40</v>
      </c>
      <c r="D302" s="69" t="s">
        <v>551</v>
      </c>
      <c r="E302" s="108" t="s">
        <v>552</v>
      </c>
      <c r="F302" s="71" t="s">
        <v>16</v>
      </c>
      <c r="G302" s="96">
        <v>0.86</v>
      </c>
      <c r="H302" s="56" t="s">
        <v>17</v>
      </c>
      <c r="I302" s="9"/>
    </row>
    <row r="303" spans="3:9" ht="22.5" x14ac:dyDescent="0.25">
      <c r="C303" s="37" t="s">
        <v>40</v>
      </c>
      <c r="D303" s="69" t="s">
        <v>553</v>
      </c>
      <c r="E303" s="108" t="s">
        <v>554</v>
      </c>
      <c r="F303" s="71" t="s">
        <v>16</v>
      </c>
      <c r="G303" s="96">
        <v>1.7</v>
      </c>
      <c r="H303" s="56" t="s">
        <v>17</v>
      </c>
      <c r="I303" s="9"/>
    </row>
    <row r="304" spans="3:9" ht="22.5" x14ac:dyDescent="0.25">
      <c r="C304" s="37" t="s">
        <v>40</v>
      </c>
      <c r="D304" s="69" t="s">
        <v>555</v>
      </c>
      <c r="E304" s="108" t="s">
        <v>556</v>
      </c>
      <c r="F304" s="71" t="s">
        <v>16</v>
      </c>
      <c r="G304" s="96">
        <v>0.4</v>
      </c>
      <c r="H304" s="56" t="s">
        <v>17</v>
      </c>
      <c r="I304" s="9"/>
    </row>
    <row r="305" spans="1:29" ht="22.5" x14ac:dyDescent="0.25">
      <c r="C305" s="37" t="s">
        <v>40</v>
      </c>
      <c r="D305" s="69" t="s">
        <v>557</v>
      </c>
      <c r="E305" s="108" t="s">
        <v>558</v>
      </c>
      <c r="F305" s="71" t="s">
        <v>16</v>
      </c>
      <c r="G305" s="96">
        <v>1.44</v>
      </c>
      <c r="H305" s="56" t="s">
        <v>17</v>
      </c>
      <c r="I305" s="9"/>
    </row>
    <row r="306" spans="1:29" ht="22.5" x14ac:dyDescent="0.25">
      <c r="C306" s="37" t="s">
        <v>40</v>
      </c>
      <c r="D306" s="69" t="s">
        <v>559</v>
      </c>
      <c r="E306" s="108" t="s">
        <v>560</v>
      </c>
      <c r="F306" s="71" t="s">
        <v>16</v>
      </c>
      <c r="G306" s="96">
        <v>0.5</v>
      </c>
      <c r="H306" s="56" t="s">
        <v>17</v>
      </c>
      <c r="I306" s="9"/>
    </row>
    <row r="307" spans="1:29" ht="22.5" x14ac:dyDescent="0.25">
      <c r="C307" s="37" t="s">
        <v>40</v>
      </c>
      <c r="D307" s="69" t="s">
        <v>561</v>
      </c>
      <c r="E307" s="108" t="s">
        <v>562</v>
      </c>
      <c r="F307" s="71" t="s">
        <v>16</v>
      </c>
      <c r="G307" s="96">
        <v>0.19</v>
      </c>
      <c r="H307" s="56" t="s">
        <v>17</v>
      </c>
      <c r="I307" s="9"/>
    </row>
    <row r="308" spans="1:29" ht="22.5" x14ac:dyDescent="0.25">
      <c r="C308" s="37" t="s">
        <v>40</v>
      </c>
      <c r="D308" s="69" t="s">
        <v>563</v>
      </c>
      <c r="E308" s="108" t="s">
        <v>564</v>
      </c>
      <c r="F308" s="71" t="s">
        <v>16</v>
      </c>
      <c r="G308" s="96">
        <v>1.6679999999999999</v>
      </c>
      <c r="H308" s="56" t="s">
        <v>17</v>
      </c>
      <c r="I308" s="9"/>
    </row>
    <row r="309" spans="1:29" ht="22.5" x14ac:dyDescent="0.25">
      <c r="C309" s="37" t="s">
        <v>40</v>
      </c>
      <c r="D309" s="69" t="s">
        <v>565</v>
      </c>
      <c r="E309" s="108" t="s">
        <v>566</v>
      </c>
      <c r="F309" s="71" t="s">
        <v>16</v>
      </c>
      <c r="G309" s="96">
        <v>6.02</v>
      </c>
      <c r="H309" s="56" t="s">
        <v>17</v>
      </c>
      <c r="I309" s="9"/>
    </row>
    <row r="310" spans="1:29" ht="22.5" x14ac:dyDescent="0.25">
      <c r="C310" s="37" t="s">
        <v>40</v>
      </c>
      <c r="D310" s="69" t="s">
        <v>567</v>
      </c>
      <c r="E310" s="108" t="s">
        <v>568</v>
      </c>
      <c r="F310" s="71" t="s">
        <v>16</v>
      </c>
      <c r="G310" s="96">
        <v>5.1580000000000004</v>
      </c>
      <c r="H310" s="56" t="s">
        <v>17</v>
      </c>
      <c r="I310" s="9"/>
    </row>
    <row r="311" spans="1:29" ht="22.5" x14ac:dyDescent="0.25">
      <c r="C311" s="37" t="s">
        <v>40</v>
      </c>
      <c r="D311" s="69" t="s">
        <v>569</v>
      </c>
      <c r="E311" s="108" t="s">
        <v>570</v>
      </c>
      <c r="F311" s="71" t="s">
        <v>16</v>
      </c>
      <c r="G311" s="96">
        <v>3.6</v>
      </c>
      <c r="H311" s="56" t="s">
        <v>17</v>
      </c>
      <c r="I311" s="9"/>
    </row>
    <row r="312" spans="1:29" ht="22.5" x14ac:dyDescent="0.25">
      <c r="C312" s="38"/>
      <c r="D312" s="92"/>
      <c r="E312" s="109" t="s">
        <v>571</v>
      </c>
      <c r="F312" s="102"/>
      <c r="G312" s="103"/>
      <c r="H312" s="62" t="s">
        <v>572</v>
      </c>
      <c r="I312" s="9"/>
    </row>
    <row r="313" spans="1:29" s="1" customFormat="1" ht="22.5" x14ac:dyDescent="0.25">
      <c r="A313" s="18"/>
      <c r="C313" s="14"/>
      <c r="D313" s="69" t="s">
        <v>573</v>
      </c>
      <c r="E313" s="72" t="s">
        <v>574</v>
      </c>
      <c r="F313" s="71" t="s">
        <v>16</v>
      </c>
      <c r="G313" s="104">
        <v>869.73</v>
      </c>
      <c r="H313" s="56" t="s">
        <v>575</v>
      </c>
      <c r="I313" s="9"/>
      <c r="K313" s="3"/>
      <c r="P313" s="3"/>
      <c r="S313" s="10"/>
      <c r="Y313" s="11"/>
      <c r="Z313" s="11"/>
      <c r="AA313" s="11"/>
      <c r="AB313" s="11"/>
      <c r="AC313" s="11"/>
    </row>
    <row r="314" spans="1:29" s="1" customFormat="1" ht="22.5" x14ac:dyDescent="0.25">
      <c r="A314" s="18"/>
      <c r="C314" s="14"/>
      <c r="D314" s="69" t="s">
        <v>576</v>
      </c>
      <c r="E314" s="72" t="s">
        <v>577</v>
      </c>
      <c r="F314" s="71" t="s">
        <v>578</v>
      </c>
      <c r="G314" s="104" t="e">
        <f>G316-List01_purchTE</f>
        <v>#REF!</v>
      </c>
      <c r="H314" s="56" t="s">
        <v>579</v>
      </c>
      <c r="I314" s="9"/>
      <c r="K314" s="3"/>
      <c r="P314" s="3"/>
      <c r="S314" s="10"/>
      <c r="Y314" s="11"/>
      <c r="Z314" s="11"/>
      <c r="AA314" s="11"/>
      <c r="AB314" s="11"/>
      <c r="AC314" s="11"/>
    </row>
    <row r="315" spans="1:29" s="1" customFormat="1" ht="18.75" x14ac:dyDescent="0.25">
      <c r="A315" s="18"/>
      <c r="C315" s="14"/>
      <c r="D315" s="69" t="s">
        <v>580</v>
      </c>
      <c r="E315" s="72" t="s">
        <v>581</v>
      </c>
      <c r="F315" s="71" t="s">
        <v>578</v>
      </c>
      <c r="G315" s="104">
        <v>85.85</v>
      </c>
      <c r="H315" s="56" t="s">
        <v>582</v>
      </c>
      <c r="I315" s="9"/>
      <c r="K315" s="3"/>
      <c r="P315" s="3"/>
      <c r="S315" s="10"/>
      <c r="Y315" s="11"/>
      <c r="Z315" s="11"/>
      <c r="AA315" s="11"/>
      <c r="AB315" s="11"/>
      <c r="AC315" s="11"/>
    </row>
    <row r="316" spans="1:29" s="1" customFormat="1" ht="33.75" x14ac:dyDescent="0.25">
      <c r="A316" s="18"/>
      <c r="C316" s="14"/>
      <c r="D316" s="69" t="s">
        <v>583</v>
      </c>
      <c r="E316" s="72" t="s">
        <v>584</v>
      </c>
      <c r="F316" s="71" t="s">
        <v>578</v>
      </c>
      <c r="G316" s="104">
        <v>1263.8899999999999</v>
      </c>
      <c r="H316" s="56" t="s">
        <v>585</v>
      </c>
      <c r="I316" s="9"/>
      <c r="K316" s="3"/>
      <c r="P316" s="3"/>
      <c r="S316" s="10"/>
      <c r="Y316" s="11"/>
      <c r="Z316" s="11"/>
      <c r="AA316" s="11"/>
      <c r="AB316" s="11"/>
      <c r="AC316" s="11"/>
    </row>
    <row r="317" spans="1:29" s="1" customFormat="1" ht="18.75" x14ac:dyDescent="0.25">
      <c r="A317" s="18"/>
      <c r="C317" s="14"/>
      <c r="D317" s="69" t="s">
        <v>586</v>
      </c>
      <c r="E317" s="85" t="s">
        <v>587</v>
      </c>
      <c r="F317" s="71" t="s">
        <v>578</v>
      </c>
      <c r="G317" s="104">
        <v>1095.4100000000001</v>
      </c>
      <c r="H317" s="56"/>
      <c r="I317" s="9"/>
      <c r="K317" s="3"/>
      <c r="P317" s="3"/>
      <c r="S317" s="10"/>
      <c r="Y317" s="11"/>
      <c r="Z317" s="11"/>
      <c r="AA317" s="11"/>
      <c r="AB317" s="11"/>
      <c r="AC317" s="11"/>
    </row>
    <row r="318" spans="1:29" s="1" customFormat="1" ht="45" x14ac:dyDescent="0.25">
      <c r="A318" s="18"/>
      <c r="C318" s="14"/>
      <c r="D318" s="69" t="s">
        <v>588</v>
      </c>
      <c r="E318" s="84" t="s">
        <v>589</v>
      </c>
      <c r="F318" s="71" t="s">
        <v>578</v>
      </c>
      <c r="G318" s="104">
        <v>0</v>
      </c>
      <c r="H318" s="56"/>
      <c r="I318" s="9"/>
      <c r="K318" s="3"/>
      <c r="P318" s="3"/>
      <c r="S318" s="10"/>
      <c r="Y318" s="11"/>
      <c r="Z318" s="11"/>
      <c r="AA318" s="11"/>
      <c r="AB318" s="11"/>
      <c r="AC318" s="11"/>
    </row>
    <row r="319" spans="1:29" s="1" customFormat="1" ht="22.5" x14ac:dyDescent="0.25">
      <c r="A319" s="18"/>
      <c r="C319" s="14"/>
      <c r="D319" s="69" t="s">
        <v>590</v>
      </c>
      <c r="E319" s="72" t="s">
        <v>591</v>
      </c>
      <c r="F319" s="71" t="s">
        <v>578</v>
      </c>
      <c r="G319" s="104">
        <v>168.48</v>
      </c>
      <c r="H319" s="56"/>
      <c r="I319" s="9"/>
      <c r="K319" s="3"/>
      <c r="P319" s="3"/>
      <c r="S319" s="10"/>
      <c r="Y319" s="11"/>
      <c r="Z319" s="11"/>
      <c r="AA319" s="11"/>
      <c r="AB319" s="11"/>
      <c r="AC319" s="11"/>
    </row>
    <row r="320" spans="1:29" s="1" customFormat="1" ht="22.5" x14ac:dyDescent="0.25">
      <c r="A320" s="18"/>
      <c r="C320" s="14"/>
      <c r="D320" s="69" t="s">
        <v>592</v>
      </c>
      <c r="E320" s="70" t="s">
        <v>593</v>
      </c>
      <c r="F320" s="71" t="s">
        <v>594</v>
      </c>
      <c r="G320" s="96">
        <v>0</v>
      </c>
      <c r="H320" s="56"/>
      <c r="I320" s="9"/>
      <c r="K320" s="3"/>
      <c r="P320" s="3"/>
      <c r="S320" s="10"/>
      <c r="Y320" s="11"/>
      <c r="Z320" s="11"/>
      <c r="AA320" s="11"/>
      <c r="AB320" s="11"/>
      <c r="AC320" s="11"/>
    </row>
    <row r="321" spans="1:29" s="1" customFormat="1" ht="22.5" x14ac:dyDescent="0.25">
      <c r="A321" s="18"/>
      <c r="C321" s="14"/>
      <c r="D321" s="69" t="s">
        <v>595</v>
      </c>
      <c r="E321" s="70" t="s">
        <v>596</v>
      </c>
      <c r="F321" s="71" t="s">
        <v>597</v>
      </c>
      <c r="G321" s="96">
        <v>0</v>
      </c>
      <c r="H321" s="56"/>
      <c r="I321" s="9"/>
      <c r="K321" s="3"/>
      <c r="P321" s="3"/>
      <c r="S321" s="10"/>
      <c r="Y321" s="11"/>
      <c r="Z321" s="11"/>
      <c r="AA321" s="11"/>
      <c r="AB321" s="11"/>
      <c r="AC321" s="11"/>
    </row>
    <row r="322" spans="1:29" s="1" customFormat="1" ht="33.75" x14ac:dyDescent="0.25">
      <c r="A322" s="18"/>
      <c r="C322" s="14"/>
      <c r="D322" s="69" t="s">
        <v>598</v>
      </c>
      <c r="E322" s="72" t="s">
        <v>599</v>
      </c>
      <c r="F322" s="71" t="s">
        <v>597</v>
      </c>
      <c r="G322" s="96">
        <v>115.85299999999999</v>
      </c>
      <c r="H322" s="56" t="s">
        <v>600</v>
      </c>
      <c r="I322" s="9"/>
      <c r="K322" s="3"/>
      <c r="P322" s="3"/>
      <c r="S322" s="10"/>
      <c r="Y322" s="11"/>
      <c r="Z322" s="11"/>
      <c r="AA322" s="11"/>
      <c r="AB322" s="11"/>
      <c r="AC322" s="11"/>
    </row>
    <row r="323" spans="1:29" ht="22.5" x14ac:dyDescent="0.25">
      <c r="C323" s="14"/>
      <c r="D323" s="69" t="s">
        <v>601</v>
      </c>
      <c r="E323" s="70" t="s">
        <v>602</v>
      </c>
      <c r="F323" s="71" t="s">
        <v>603</v>
      </c>
      <c r="G323" s="96">
        <f>517.6+307.7</f>
        <v>825.3</v>
      </c>
      <c r="H323" s="56"/>
      <c r="I323" s="9"/>
    </row>
    <row r="324" spans="1:29" ht="22.5" x14ac:dyDescent="0.25">
      <c r="C324" s="14"/>
      <c r="D324" s="69" t="s">
        <v>604</v>
      </c>
      <c r="E324" s="70" t="s">
        <v>605</v>
      </c>
      <c r="F324" s="71" t="s">
        <v>603</v>
      </c>
      <c r="G324" s="96">
        <f>239.3+175.6</f>
        <v>414.9</v>
      </c>
      <c r="H324" s="56"/>
      <c r="I324" s="9"/>
    </row>
    <row r="325" spans="1:29" ht="56.25" x14ac:dyDescent="0.25">
      <c r="C325" s="14"/>
      <c r="D325" s="69" t="s">
        <v>606</v>
      </c>
      <c r="E325" s="70" t="s">
        <v>607</v>
      </c>
      <c r="F325" s="71" t="s">
        <v>2</v>
      </c>
      <c r="G325" s="104">
        <v>168.3</v>
      </c>
      <c r="H325" s="56" t="s">
        <v>608</v>
      </c>
      <c r="I325" s="9"/>
    </row>
    <row r="326" spans="1:29" s="36" customFormat="1" ht="20.25" customHeight="1" x14ac:dyDescent="0.25">
      <c r="A326" s="42"/>
      <c r="B326" s="3"/>
      <c r="C326" s="33"/>
      <c r="D326" s="73" t="s">
        <v>609</v>
      </c>
      <c r="E326" s="93"/>
      <c r="F326" s="75"/>
      <c r="G326" s="94"/>
      <c r="H326" s="61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4"/>
      <c r="T326" s="3"/>
      <c r="U326" s="3"/>
      <c r="V326" s="3"/>
      <c r="W326" s="3"/>
      <c r="X326" s="3"/>
      <c r="Y326" s="35"/>
      <c r="Z326" s="35"/>
      <c r="AA326" s="35"/>
      <c r="AB326" s="35"/>
      <c r="AC326" s="35"/>
    </row>
    <row r="327" spans="1:29" ht="33.75" x14ac:dyDescent="0.25">
      <c r="C327" s="37" t="s">
        <v>40</v>
      </c>
      <c r="D327" s="69" t="s">
        <v>610</v>
      </c>
      <c r="E327" s="108" t="s">
        <v>611</v>
      </c>
      <c r="F327" s="71" t="s">
        <v>2</v>
      </c>
      <c r="G327" s="104">
        <v>185.17016002898262</v>
      </c>
      <c r="H327" s="56" t="s">
        <v>3</v>
      </c>
      <c r="I327" s="9"/>
    </row>
    <row r="328" spans="1:29" ht="33.75" x14ac:dyDescent="0.25">
      <c r="C328" s="37" t="s">
        <v>40</v>
      </c>
      <c r="D328" s="69" t="s">
        <v>612</v>
      </c>
      <c r="E328" s="108" t="s">
        <v>613</v>
      </c>
      <c r="F328" s="71" t="s">
        <v>2</v>
      </c>
      <c r="G328" s="104">
        <v>185.13768057705551</v>
      </c>
      <c r="H328" s="56" t="s">
        <v>3</v>
      </c>
      <c r="I328" s="9"/>
    </row>
    <row r="329" spans="1:29" ht="33.75" x14ac:dyDescent="0.25">
      <c r="C329" s="37" t="s">
        <v>40</v>
      </c>
      <c r="D329" s="69" t="s">
        <v>614</v>
      </c>
      <c r="E329" s="108" t="s">
        <v>615</v>
      </c>
      <c r="F329" s="71" t="s">
        <v>2</v>
      </c>
      <c r="G329" s="104">
        <v>164.57207943323738</v>
      </c>
      <c r="H329" s="56" t="s">
        <v>3</v>
      </c>
      <c r="I329" s="9"/>
    </row>
    <row r="330" spans="1:29" ht="33.75" x14ac:dyDescent="0.25">
      <c r="C330" s="37" t="s">
        <v>40</v>
      </c>
      <c r="D330" s="69" t="s">
        <v>616</v>
      </c>
      <c r="E330" s="108" t="s">
        <v>617</v>
      </c>
      <c r="F330" s="71" t="s">
        <v>2</v>
      </c>
      <c r="G330" s="104">
        <v>162.28979149333131</v>
      </c>
      <c r="H330" s="56" t="s">
        <v>3</v>
      </c>
      <c r="I330" s="9"/>
    </row>
    <row r="331" spans="1:29" ht="33.75" x14ac:dyDescent="0.25">
      <c r="C331" s="37" t="s">
        <v>40</v>
      </c>
      <c r="D331" s="69" t="s">
        <v>618</v>
      </c>
      <c r="E331" s="108" t="s">
        <v>619</v>
      </c>
      <c r="F331" s="71" t="s">
        <v>2</v>
      </c>
      <c r="G331" s="104">
        <v>180.68763622322197</v>
      </c>
      <c r="H331" s="56" t="s">
        <v>3</v>
      </c>
      <c r="I331" s="9"/>
    </row>
    <row r="332" spans="1:29" ht="33.75" x14ac:dyDescent="0.25">
      <c r="C332" s="37" t="s">
        <v>40</v>
      </c>
      <c r="D332" s="69" t="s">
        <v>620</v>
      </c>
      <c r="E332" s="108" t="s">
        <v>621</v>
      </c>
      <c r="F332" s="71" t="s">
        <v>2</v>
      </c>
      <c r="G332" s="104">
        <v>177.8744727761472</v>
      </c>
      <c r="H332" s="56" t="s">
        <v>3</v>
      </c>
      <c r="I332" s="9"/>
    </row>
    <row r="333" spans="1:29" ht="33.75" x14ac:dyDescent="0.25">
      <c r="C333" s="37" t="s">
        <v>40</v>
      </c>
      <c r="D333" s="69" t="s">
        <v>622</v>
      </c>
      <c r="E333" s="108" t="s">
        <v>623</v>
      </c>
      <c r="F333" s="71" t="s">
        <v>2</v>
      </c>
      <c r="G333" s="104">
        <v>156.77592039379365</v>
      </c>
      <c r="H333" s="56" t="s">
        <v>3</v>
      </c>
      <c r="I333" s="9"/>
    </row>
    <row r="334" spans="1:29" ht="33.75" x14ac:dyDescent="0.25">
      <c r="C334" s="37" t="s">
        <v>40</v>
      </c>
      <c r="D334" s="69" t="s">
        <v>624</v>
      </c>
      <c r="E334" s="108" t="s">
        <v>625</v>
      </c>
      <c r="F334" s="71" t="s">
        <v>2</v>
      </c>
      <c r="G334" s="104">
        <v>171.27746285465821</v>
      </c>
      <c r="H334" s="56" t="s">
        <v>3</v>
      </c>
      <c r="I334" s="9"/>
    </row>
    <row r="335" spans="1:29" ht="33.75" x14ac:dyDescent="0.25">
      <c r="C335" s="37" t="s">
        <v>40</v>
      </c>
      <c r="D335" s="69" t="s">
        <v>626</v>
      </c>
      <c r="E335" s="108" t="s">
        <v>627</v>
      </c>
      <c r="F335" s="71" t="s">
        <v>2</v>
      </c>
      <c r="G335" s="104">
        <v>174.3255190109634</v>
      </c>
      <c r="H335" s="56" t="s">
        <v>3</v>
      </c>
      <c r="I335" s="9"/>
    </row>
    <row r="336" spans="1:29" ht="33.75" x14ac:dyDescent="0.25">
      <c r="C336" s="37" t="s">
        <v>40</v>
      </c>
      <c r="D336" s="69" t="s">
        <v>628</v>
      </c>
      <c r="E336" s="108" t="s">
        <v>629</v>
      </c>
      <c r="F336" s="71" t="s">
        <v>2</v>
      </c>
      <c r="G336" s="104">
        <v>157.31680832966359</v>
      </c>
      <c r="H336" s="56" t="s">
        <v>3</v>
      </c>
      <c r="I336" s="9"/>
    </row>
    <row r="337" spans="3:9" ht="33.75" x14ac:dyDescent="0.25">
      <c r="C337" s="37" t="s">
        <v>40</v>
      </c>
      <c r="D337" s="69" t="s">
        <v>630</v>
      </c>
      <c r="E337" s="108" t="s">
        <v>631</v>
      </c>
      <c r="F337" s="71" t="s">
        <v>2</v>
      </c>
      <c r="G337" s="104">
        <v>155.50828909117439</v>
      </c>
      <c r="H337" s="56" t="s">
        <v>3</v>
      </c>
      <c r="I337" s="9"/>
    </row>
    <row r="338" spans="3:9" ht="33.75" x14ac:dyDescent="0.25">
      <c r="C338" s="37" t="s">
        <v>40</v>
      </c>
      <c r="D338" s="69" t="s">
        <v>632</v>
      </c>
      <c r="E338" s="108" t="s">
        <v>633</v>
      </c>
      <c r="F338" s="71" t="s">
        <v>2</v>
      </c>
      <c r="G338" s="104">
        <v>157.57718405915247</v>
      </c>
      <c r="H338" s="56" t="s">
        <v>3</v>
      </c>
      <c r="I338" s="9"/>
    </row>
    <row r="339" spans="3:9" ht="33.75" x14ac:dyDescent="0.25">
      <c r="C339" s="37" t="s">
        <v>40</v>
      </c>
      <c r="D339" s="69" t="s">
        <v>634</v>
      </c>
      <c r="E339" s="108" t="s">
        <v>635</v>
      </c>
      <c r="F339" s="71" t="s">
        <v>2</v>
      </c>
      <c r="G339" s="104">
        <v>167.8292779816922</v>
      </c>
      <c r="H339" s="56" t="s">
        <v>3</v>
      </c>
      <c r="I339" s="9"/>
    </row>
    <row r="340" spans="3:9" ht="33.75" x14ac:dyDescent="0.25">
      <c r="C340" s="37" t="s">
        <v>40</v>
      </c>
      <c r="D340" s="69" t="s">
        <v>636</v>
      </c>
      <c r="E340" s="108" t="s">
        <v>637</v>
      </c>
      <c r="F340" s="71" t="s">
        <v>2</v>
      </c>
      <c r="G340" s="104">
        <v>160.96670245937361</v>
      </c>
      <c r="H340" s="56" t="s">
        <v>3</v>
      </c>
      <c r="I340" s="9"/>
    </row>
    <row r="341" spans="3:9" ht="33.75" x14ac:dyDescent="0.25">
      <c r="C341" s="37" t="s">
        <v>40</v>
      </c>
      <c r="D341" s="69" t="s">
        <v>638</v>
      </c>
      <c r="E341" s="108" t="s">
        <v>639</v>
      </c>
      <c r="F341" s="71" t="s">
        <v>2</v>
      </c>
      <c r="G341" s="104">
        <v>171.78578435437581</v>
      </c>
      <c r="H341" s="56" t="s">
        <v>3</v>
      </c>
      <c r="I341" s="9"/>
    </row>
    <row r="342" spans="3:9" ht="33.75" x14ac:dyDescent="0.25">
      <c r="C342" s="37" t="s">
        <v>40</v>
      </c>
      <c r="D342" s="69" t="s">
        <v>640</v>
      </c>
      <c r="E342" s="108" t="s">
        <v>641</v>
      </c>
      <c r="F342" s="71" t="s">
        <v>2</v>
      </c>
      <c r="G342" s="104">
        <v>154.13340207056513</v>
      </c>
      <c r="H342" s="56" t="s">
        <v>3</v>
      </c>
      <c r="I342" s="9"/>
    </row>
    <row r="343" spans="3:9" ht="33.75" x14ac:dyDescent="0.25">
      <c r="C343" s="37" t="s">
        <v>40</v>
      </c>
      <c r="D343" s="69" t="s">
        <v>642</v>
      </c>
      <c r="E343" s="108" t="s">
        <v>643</v>
      </c>
      <c r="F343" s="71" t="s">
        <v>2</v>
      </c>
      <c r="G343" s="104">
        <v>155.48813566458259</v>
      </c>
      <c r="H343" s="56" t="s">
        <v>3</v>
      </c>
      <c r="I343" s="9"/>
    </row>
    <row r="344" spans="3:9" ht="33.75" x14ac:dyDescent="0.25">
      <c r="C344" s="37" t="s">
        <v>40</v>
      </c>
      <c r="D344" s="69" t="s">
        <v>644</v>
      </c>
      <c r="E344" s="108" t="s">
        <v>645</v>
      </c>
      <c r="F344" s="71" t="s">
        <v>2</v>
      </c>
      <c r="G344" s="104">
        <v>158.77719484369783</v>
      </c>
      <c r="H344" s="56" t="s">
        <v>3</v>
      </c>
      <c r="I344" s="9"/>
    </row>
    <row r="345" spans="3:9" ht="33.75" x14ac:dyDescent="0.25">
      <c r="C345" s="37" t="s">
        <v>40</v>
      </c>
      <c r="D345" s="69" t="s">
        <v>646</v>
      </c>
      <c r="E345" s="108" t="s">
        <v>647</v>
      </c>
      <c r="F345" s="71" t="s">
        <v>2</v>
      </c>
      <c r="G345" s="104">
        <v>175.89483660615116</v>
      </c>
      <c r="H345" s="56" t="s">
        <v>3</v>
      </c>
      <c r="I345" s="9"/>
    </row>
    <row r="346" spans="3:9" ht="33.75" x14ac:dyDescent="0.25">
      <c r="C346" s="37" t="s">
        <v>40</v>
      </c>
      <c r="D346" s="69" t="s">
        <v>648</v>
      </c>
      <c r="E346" s="108" t="s">
        <v>649</v>
      </c>
      <c r="F346" s="71" t="s">
        <v>2</v>
      </c>
      <c r="G346" s="104">
        <v>177.57625849511732</v>
      </c>
      <c r="H346" s="56" t="s">
        <v>3</v>
      </c>
      <c r="I346" s="9"/>
    </row>
    <row r="347" spans="3:9" ht="33.75" x14ac:dyDescent="0.25">
      <c r="C347" s="37" t="s">
        <v>40</v>
      </c>
      <c r="D347" s="69" t="s">
        <v>650</v>
      </c>
      <c r="E347" s="108" t="s">
        <v>651</v>
      </c>
      <c r="F347" s="71" t="s">
        <v>2</v>
      </c>
      <c r="G347" s="104">
        <v>180.70985518551606</v>
      </c>
      <c r="H347" s="56" t="s">
        <v>3</v>
      </c>
      <c r="I347" s="9"/>
    </row>
    <row r="348" spans="3:9" ht="33.75" x14ac:dyDescent="0.25">
      <c r="C348" s="37" t="s">
        <v>40</v>
      </c>
      <c r="D348" s="69" t="s">
        <v>652</v>
      </c>
      <c r="E348" s="108" t="s">
        <v>653</v>
      </c>
      <c r="F348" s="71" t="s">
        <v>2</v>
      </c>
      <c r="G348" s="104">
        <v>154.10926161872968</v>
      </c>
      <c r="H348" s="56" t="s">
        <v>3</v>
      </c>
      <c r="I348" s="9"/>
    </row>
    <row r="349" spans="3:9" ht="33.75" x14ac:dyDescent="0.25">
      <c r="C349" s="37" t="s">
        <v>40</v>
      </c>
      <c r="D349" s="69" t="s">
        <v>654</v>
      </c>
      <c r="E349" s="108" t="s">
        <v>655</v>
      </c>
      <c r="F349" s="71" t="s">
        <v>2</v>
      </c>
      <c r="G349" s="104">
        <v>166.88931681403275</v>
      </c>
      <c r="H349" s="56" t="s">
        <v>3</v>
      </c>
      <c r="I349" s="9"/>
    </row>
    <row r="350" spans="3:9" ht="33.75" x14ac:dyDescent="0.25">
      <c r="C350" s="37" t="s">
        <v>40</v>
      </c>
      <c r="D350" s="69" t="s">
        <v>656</v>
      </c>
      <c r="E350" s="108" t="s">
        <v>657</v>
      </c>
      <c r="F350" s="71" t="s">
        <v>2</v>
      </c>
      <c r="G350" s="104">
        <v>175.85992694865698</v>
      </c>
      <c r="H350" s="56" t="s">
        <v>3</v>
      </c>
      <c r="I350" s="9"/>
    </row>
    <row r="351" spans="3:9" ht="33.75" x14ac:dyDescent="0.25">
      <c r="C351" s="37" t="s">
        <v>40</v>
      </c>
      <c r="D351" s="69" t="s">
        <v>658</v>
      </c>
      <c r="E351" s="108" t="s">
        <v>659</v>
      </c>
      <c r="F351" s="71" t="s">
        <v>2</v>
      </c>
      <c r="G351" s="104">
        <v>177.07961664523086</v>
      </c>
      <c r="H351" s="56" t="s">
        <v>3</v>
      </c>
      <c r="I351" s="9"/>
    </row>
    <row r="352" spans="3:9" ht="33.75" x14ac:dyDescent="0.25">
      <c r="C352" s="37" t="s">
        <v>40</v>
      </c>
      <c r="D352" s="69" t="s">
        <v>660</v>
      </c>
      <c r="E352" s="108" t="s">
        <v>661</v>
      </c>
      <c r="F352" s="71" t="s">
        <v>2</v>
      </c>
      <c r="G352" s="104">
        <v>158.20585457979229</v>
      </c>
      <c r="H352" s="56" t="s">
        <v>3</v>
      </c>
      <c r="I352" s="9"/>
    </row>
    <row r="353" spans="3:9" ht="33.75" x14ac:dyDescent="0.25">
      <c r="C353" s="37" t="s">
        <v>40</v>
      </c>
      <c r="D353" s="69" t="s">
        <v>662</v>
      </c>
      <c r="E353" s="108" t="s">
        <v>663</v>
      </c>
      <c r="F353" s="71" t="s">
        <v>2</v>
      </c>
      <c r="G353" s="104">
        <v>183.22954265995003</v>
      </c>
      <c r="H353" s="56" t="s">
        <v>3</v>
      </c>
      <c r="I353" s="9"/>
    </row>
    <row r="354" spans="3:9" ht="33.75" x14ac:dyDescent="0.25">
      <c r="C354" s="37" t="s">
        <v>40</v>
      </c>
      <c r="D354" s="69" t="s">
        <v>664</v>
      </c>
      <c r="E354" s="108" t="s">
        <v>665</v>
      </c>
      <c r="F354" s="71" t="s">
        <v>2</v>
      </c>
      <c r="G354" s="104">
        <v>161.93147386312</v>
      </c>
      <c r="H354" s="56" t="s">
        <v>3</v>
      </c>
      <c r="I354" s="9"/>
    </row>
    <row r="355" spans="3:9" ht="33.75" x14ac:dyDescent="0.25">
      <c r="C355" s="37" t="s">
        <v>40</v>
      </c>
      <c r="D355" s="69" t="s">
        <v>666</v>
      </c>
      <c r="E355" s="108" t="s">
        <v>667</v>
      </c>
      <c r="F355" s="71" t="s">
        <v>2</v>
      </c>
      <c r="G355" s="104">
        <v>162.38121138603256</v>
      </c>
      <c r="H355" s="56" t="s">
        <v>3</v>
      </c>
      <c r="I355" s="9"/>
    </row>
    <row r="356" spans="3:9" ht="33.75" x14ac:dyDescent="0.25">
      <c r="C356" s="37" t="s">
        <v>40</v>
      </c>
      <c r="D356" s="69" t="s">
        <v>668</v>
      </c>
      <c r="E356" s="108" t="s">
        <v>669</v>
      </c>
      <c r="F356" s="71" t="s">
        <v>2</v>
      </c>
      <c r="G356" s="104">
        <v>157.443269641623</v>
      </c>
      <c r="H356" s="56" t="s">
        <v>3</v>
      </c>
      <c r="I356" s="9"/>
    </row>
    <row r="357" spans="3:9" ht="33.75" x14ac:dyDescent="0.25">
      <c r="C357" s="37" t="s">
        <v>40</v>
      </c>
      <c r="D357" s="69" t="s">
        <v>670</v>
      </c>
      <c r="E357" s="108" t="s">
        <v>671</v>
      </c>
      <c r="F357" s="71" t="s">
        <v>2</v>
      </c>
      <c r="G357" s="104">
        <v>163.94026030607859</v>
      </c>
      <c r="H357" s="56" t="s">
        <v>3</v>
      </c>
      <c r="I357" s="9"/>
    </row>
    <row r="358" spans="3:9" ht="33.75" x14ac:dyDescent="0.25">
      <c r="C358" s="37" t="s">
        <v>40</v>
      </c>
      <c r="D358" s="69" t="s">
        <v>672</v>
      </c>
      <c r="E358" s="108" t="s">
        <v>673</v>
      </c>
      <c r="F358" s="71" t="s">
        <v>2</v>
      </c>
      <c r="G358" s="104">
        <v>0</v>
      </c>
      <c r="H358" s="56" t="s">
        <v>3</v>
      </c>
      <c r="I358" s="9"/>
    </row>
    <row r="359" spans="3:9" ht="33.75" x14ac:dyDescent="0.25">
      <c r="C359" s="37" t="s">
        <v>40</v>
      </c>
      <c r="D359" s="69" t="s">
        <v>674</v>
      </c>
      <c r="E359" s="108" t="s">
        <v>675</v>
      </c>
      <c r="F359" s="71" t="s">
        <v>2</v>
      </c>
      <c r="G359" s="104">
        <v>0</v>
      </c>
      <c r="H359" s="56" t="s">
        <v>3</v>
      </c>
      <c r="I359" s="9"/>
    </row>
    <row r="360" spans="3:9" ht="33.75" x14ac:dyDescent="0.25">
      <c r="C360" s="37" t="s">
        <v>40</v>
      </c>
      <c r="D360" s="69" t="s">
        <v>676</v>
      </c>
      <c r="E360" s="108" t="s">
        <v>677</v>
      </c>
      <c r="F360" s="71" t="s">
        <v>2</v>
      </c>
      <c r="G360" s="104">
        <v>180.76349630365902</v>
      </c>
      <c r="H360" s="56" t="s">
        <v>3</v>
      </c>
      <c r="I360" s="9"/>
    </row>
    <row r="361" spans="3:9" ht="33.75" x14ac:dyDescent="0.25">
      <c r="C361" s="37" t="s">
        <v>40</v>
      </c>
      <c r="D361" s="69" t="s">
        <v>678</v>
      </c>
      <c r="E361" s="108" t="s">
        <v>679</v>
      </c>
      <c r="F361" s="71" t="s">
        <v>2</v>
      </c>
      <c r="G361" s="104">
        <v>181.3582965398264</v>
      </c>
      <c r="H361" s="56" t="s">
        <v>3</v>
      </c>
      <c r="I361" s="9"/>
    </row>
    <row r="362" spans="3:9" ht="33.75" x14ac:dyDescent="0.25">
      <c r="C362" s="37" t="s">
        <v>40</v>
      </c>
      <c r="D362" s="69" t="s">
        <v>680</v>
      </c>
      <c r="E362" s="108" t="s">
        <v>681</v>
      </c>
      <c r="F362" s="71" t="s">
        <v>2</v>
      </c>
      <c r="G362" s="104">
        <v>176.33129967764879</v>
      </c>
      <c r="H362" s="56" t="s">
        <v>3</v>
      </c>
      <c r="I362" s="9"/>
    </row>
    <row r="363" spans="3:9" ht="33.75" x14ac:dyDescent="0.25">
      <c r="C363" s="37" t="s">
        <v>40</v>
      </c>
      <c r="D363" s="69" t="s">
        <v>682</v>
      </c>
      <c r="E363" s="108" t="s">
        <v>683</v>
      </c>
      <c r="F363" s="71" t="s">
        <v>2</v>
      </c>
      <c r="G363" s="104">
        <v>154.66130425748312</v>
      </c>
      <c r="H363" s="56" t="s">
        <v>3</v>
      </c>
      <c r="I363" s="9"/>
    </row>
    <row r="364" spans="3:9" ht="33.75" x14ac:dyDescent="0.25">
      <c r="C364" s="37" t="s">
        <v>40</v>
      </c>
      <c r="D364" s="69" t="s">
        <v>684</v>
      </c>
      <c r="E364" s="108" t="s">
        <v>685</v>
      </c>
      <c r="F364" s="71" t="s">
        <v>2</v>
      </c>
      <c r="G364" s="104">
        <v>184.8258765174688</v>
      </c>
      <c r="H364" s="56" t="s">
        <v>3</v>
      </c>
      <c r="I364" s="9"/>
    </row>
    <row r="365" spans="3:9" ht="33.75" x14ac:dyDescent="0.25">
      <c r="C365" s="37" t="s">
        <v>40</v>
      </c>
      <c r="D365" s="69" t="s">
        <v>686</v>
      </c>
      <c r="E365" s="108" t="s">
        <v>687</v>
      </c>
      <c r="F365" s="71" t="s">
        <v>2</v>
      </c>
      <c r="G365" s="104">
        <v>155.91019112148317</v>
      </c>
      <c r="H365" s="56" t="s">
        <v>3</v>
      </c>
      <c r="I365" s="9"/>
    </row>
    <row r="366" spans="3:9" ht="33.75" x14ac:dyDescent="0.25">
      <c r="C366" s="37" t="s">
        <v>40</v>
      </c>
      <c r="D366" s="69" t="s">
        <v>688</v>
      </c>
      <c r="E366" s="108" t="s">
        <v>689</v>
      </c>
      <c r="F366" s="71" t="s">
        <v>2</v>
      </c>
      <c r="G366" s="104">
        <v>180.19456512950828</v>
      </c>
      <c r="H366" s="56" t="s">
        <v>3</v>
      </c>
      <c r="I366" s="9"/>
    </row>
    <row r="367" spans="3:9" ht="33.75" x14ac:dyDescent="0.25">
      <c r="C367" s="37" t="s">
        <v>40</v>
      </c>
      <c r="D367" s="69" t="s">
        <v>690</v>
      </c>
      <c r="E367" s="108" t="s">
        <v>691</v>
      </c>
      <c r="F367" s="71" t="s">
        <v>2</v>
      </c>
      <c r="G367" s="104">
        <v>156.34057971014494</v>
      </c>
      <c r="H367" s="56" t="s">
        <v>3</v>
      </c>
      <c r="I367" s="9"/>
    </row>
    <row r="368" spans="3:9" ht="33.75" x14ac:dyDescent="0.25">
      <c r="C368" s="37" t="s">
        <v>40</v>
      </c>
      <c r="D368" s="69" t="s">
        <v>692</v>
      </c>
      <c r="E368" s="108" t="s">
        <v>693</v>
      </c>
      <c r="F368" s="71" t="s">
        <v>2</v>
      </c>
      <c r="G368" s="104">
        <v>166.07142110639032</v>
      </c>
      <c r="H368" s="56" t="s">
        <v>3</v>
      </c>
      <c r="I368" s="9"/>
    </row>
    <row r="369" spans="3:9" ht="33.75" x14ac:dyDescent="0.25">
      <c r="C369" s="37" t="s">
        <v>40</v>
      </c>
      <c r="D369" s="69" t="s">
        <v>694</v>
      </c>
      <c r="E369" s="108" t="s">
        <v>695</v>
      </c>
      <c r="F369" s="71" t="s">
        <v>2</v>
      </c>
      <c r="G369" s="104">
        <v>178.60129494976601</v>
      </c>
      <c r="H369" s="56" t="s">
        <v>3</v>
      </c>
      <c r="I369" s="9"/>
    </row>
    <row r="370" spans="3:9" ht="33.75" x14ac:dyDescent="0.25">
      <c r="C370" s="37" t="s">
        <v>40</v>
      </c>
      <c r="D370" s="69" t="s">
        <v>696</v>
      </c>
      <c r="E370" s="108" t="s">
        <v>697</v>
      </c>
      <c r="F370" s="71" t="s">
        <v>2</v>
      </c>
      <c r="G370" s="104">
        <v>157.76050531862131</v>
      </c>
      <c r="H370" s="56" t="s">
        <v>3</v>
      </c>
      <c r="I370" s="9"/>
    </row>
    <row r="371" spans="3:9" ht="33.75" x14ac:dyDescent="0.25">
      <c r="C371" s="37" t="s">
        <v>40</v>
      </c>
      <c r="D371" s="69" t="s">
        <v>698</v>
      </c>
      <c r="E371" s="108" t="s">
        <v>699</v>
      </c>
      <c r="F371" s="71" t="s">
        <v>2</v>
      </c>
      <c r="G371" s="104">
        <v>223.25058532173674</v>
      </c>
      <c r="H371" s="56" t="s">
        <v>3</v>
      </c>
      <c r="I371" s="9"/>
    </row>
    <row r="372" spans="3:9" ht="33.75" x14ac:dyDescent="0.25">
      <c r="C372" s="37" t="s">
        <v>40</v>
      </c>
      <c r="D372" s="69" t="s">
        <v>700</v>
      </c>
      <c r="E372" s="108" t="s">
        <v>701</v>
      </c>
      <c r="F372" s="71" t="s">
        <v>2</v>
      </c>
      <c r="G372" s="104">
        <v>173.49601071762402</v>
      </c>
      <c r="H372" s="56" t="s">
        <v>3</v>
      </c>
      <c r="I372" s="9"/>
    </row>
    <row r="373" spans="3:9" ht="33.75" x14ac:dyDescent="0.25">
      <c r="C373" s="37" t="s">
        <v>40</v>
      </c>
      <c r="D373" s="69" t="s">
        <v>702</v>
      </c>
      <c r="E373" s="108" t="s">
        <v>703</v>
      </c>
      <c r="F373" s="71" t="s">
        <v>2</v>
      </c>
      <c r="G373" s="104">
        <v>0</v>
      </c>
      <c r="H373" s="56" t="s">
        <v>3</v>
      </c>
      <c r="I373" s="9"/>
    </row>
    <row r="374" spans="3:9" ht="33.75" x14ac:dyDescent="0.25">
      <c r="C374" s="37" t="s">
        <v>40</v>
      </c>
      <c r="D374" s="69" t="s">
        <v>704</v>
      </c>
      <c r="E374" s="108" t="s">
        <v>705</v>
      </c>
      <c r="F374" s="71" t="s">
        <v>2</v>
      </c>
      <c r="G374" s="104">
        <v>155.09342830658147</v>
      </c>
      <c r="H374" s="56" t="s">
        <v>3</v>
      </c>
      <c r="I374" s="9"/>
    </row>
    <row r="375" spans="3:9" ht="33.75" x14ac:dyDescent="0.25">
      <c r="C375" s="37" t="s">
        <v>40</v>
      </c>
      <c r="D375" s="69" t="s">
        <v>706</v>
      </c>
      <c r="E375" s="108" t="s">
        <v>707</v>
      </c>
      <c r="F375" s="71" t="s">
        <v>2</v>
      </c>
      <c r="G375" s="104">
        <v>157.10642471799903</v>
      </c>
      <c r="H375" s="56" t="s">
        <v>3</v>
      </c>
      <c r="I375" s="9"/>
    </row>
    <row r="376" spans="3:9" ht="33.75" x14ac:dyDescent="0.25">
      <c r="C376" s="37" t="s">
        <v>40</v>
      </c>
      <c r="D376" s="69" t="s">
        <v>708</v>
      </c>
      <c r="E376" s="108" t="s">
        <v>709</v>
      </c>
      <c r="F376" s="71" t="s">
        <v>2</v>
      </c>
      <c r="G376" s="104">
        <v>0</v>
      </c>
      <c r="H376" s="56" t="s">
        <v>3</v>
      </c>
      <c r="I376" s="9"/>
    </row>
    <row r="377" spans="3:9" ht="33.75" x14ac:dyDescent="0.25">
      <c r="C377" s="37" t="s">
        <v>40</v>
      </c>
      <c r="D377" s="69" t="s">
        <v>710</v>
      </c>
      <c r="E377" s="108" t="s">
        <v>711</v>
      </c>
      <c r="F377" s="71" t="s">
        <v>2</v>
      </c>
      <c r="G377" s="104">
        <v>154.7615853698764</v>
      </c>
      <c r="H377" s="56" t="s">
        <v>3</v>
      </c>
      <c r="I377" s="9"/>
    </row>
    <row r="378" spans="3:9" ht="33.75" x14ac:dyDescent="0.25">
      <c r="C378" s="37" t="s">
        <v>40</v>
      </c>
      <c r="D378" s="69" t="s">
        <v>712</v>
      </c>
      <c r="E378" s="108" t="s">
        <v>713</v>
      </c>
      <c r="F378" s="71" t="s">
        <v>2</v>
      </c>
      <c r="G378" s="104">
        <v>155.55178524299666</v>
      </c>
      <c r="H378" s="56" t="s">
        <v>3</v>
      </c>
      <c r="I378" s="9"/>
    </row>
    <row r="379" spans="3:9" ht="33.75" x14ac:dyDescent="0.25">
      <c r="C379" s="37" t="s">
        <v>40</v>
      </c>
      <c r="D379" s="69" t="s">
        <v>714</v>
      </c>
      <c r="E379" s="108" t="s">
        <v>715</v>
      </c>
      <c r="F379" s="71" t="s">
        <v>2</v>
      </c>
      <c r="G379" s="104">
        <v>165.65658867983228</v>
      </c>
      <c r="H379" s="56" t="s">
        <v>3</v>
      </c>
      <c r="I379" s="9"/>
    </row>
    <row r="380" spans="3:9" ht="33.75" x14ac:dyDescent="0.25">
      <c r="C380" s="37" t="s">
        <v>40</v>
      </c>
      <c r="D380" s="69" t="s">
        <v>716</v>
      </c>
      <c r="E380" s="108" t="s">
        <v>717</v>
      </c>
      <c r="F380" s="71" t="s">
        <v>2</v>
      </c>
      <c r="G380" s="104">
        <v>177.72867142260614</v>
      </c>
      <c r="H380" s="56" t="s">
        <v>3</v>
      </c>
      <c r="I380" s="9"/>
    </row>
    <row r="381" spans="3:9" ht="33.75" x14ac:dyDescent="0.25">
      <c r="C381" s="37" t="s">
        <v>40</v>
      </c>
      <c r="D381" s="69" t="s">
        <v>718</v>
      </c>
      <c r="E381" s="108" t="s">
        <v>719</v>
      </c>
      <c r="F381" s="71" t="s">
        <v>2</v>
      </c>
      <c r="G381" s="104">
        <v>179.22542773283698</v>
      </c>
      <c r="H381" s="56" t="s">
        <v>3</v>
      </c>
      <c r="I381" s="9"/>
    </row>
    <row r="382" spans="3:9" ht="33.75" x14ac:dyDescent="0.25">
      <c r="C382" s="37" t="s">
        <v>40</v>
      </c>
      <c r="D382" s="69" t="s">
        <v>720</v>
      </c>
      <c r="E382" s="108" t="s">
        <v>721</v>
      </c>
      <c r="F382" s="71" t="s">
        <v>2</v>
      </c>
      <c r="G382" s="104">
        <v>155.33527150814513</v>
      </c>
      <c r="H382" s="56" t="s">
        <v>3</v>
      </c>
      <c r="I382" s="9"/>
    </row>
    <row r="383" spans="3:9" ht="33.75" x14ac:dyDescent="0.25">
      <c r="C383" s="37" t="s">
        <v>40</v>
      </c>
      <c r="D383" s="69" t="s">
        <v>722</v>
      </c>
      <c r="E383" s="108" t="s">
        <v>723</v>
      </c>
      <c r="F383" s="71" t="s">
        <v>2</v>
      </c>
      <c r="G383" s="104">
        <v>169.26139529636058</v>
      </c>
      <c r="H383" s="56" t="s">
        <v>3</v>
      </c>
      <c r="I383" s="9"/>
    </row>
    <row r="384" spans="3:9" ht="33.75" x14ac:dyDescent="0.25">
      <c r="C384" s="37" t="s">
        <v>40</v>
      </c>
      <c r="D384" s="69" t="s">
        <v>724</v>
      </c>
      <c r="E384" s="108" t="s">
        <v>725</v>
      </c>
      <c r="F384" s="71" t="s">
        <v>2</v>
      </c>
      <c r="G384" s="104">
        <v>154.91424925882842</v>
      </c>
      <c r="H384" s="56" t="s">
        <v>3</v>
      </c>
      <c r="I384" s="9"/>
    </row>
    <row r="385" spans="3:9" ht="33.75" x14ac:dyDescent="0.25">
      <c r="C385" s="37" t="s">
        <v>40</v>
      </c>
      <c r="D385" s="69" t="s">
        <v>726</v>
      </c>
      <c r="E385" s="108" t="s">
        <v>727</v>
      </c>
      <c r="F385" s="71" t="s">
        <v>2</v>
      </c>
      <c r="G385" s="104">
        <v>157.67729637887106</v>
      </c>
      <c r="H385" s="56" t="s">
        <v>3</v>
      </c>
      <c r="I385" s="9"/>
    </row>
    <row r="386" spans="3:9" ht="33.75" x14ac:dyDescent="0.25">
      <c r="C386" s="37" t="s">
        <v>40</v>
      </c>
      <c r="D386" s="69" t="s">
        <v>728</v>
      </c>
      <c r="E386" s="108" t="s">
        <v>729</v>
      </c>
      <c r="F386" s="71" t="s">
        <v>2</v>
      </c>
      <c r="G386" s="104">
        <v>162.88819761966667</v>
      </c>
      <c r="H386" s="56" t="s">
        <v>3</v>
      </c>
      <c r="I386" s="9"/>
    </row>
    <row r="387" spans="3:9" ht="33.75" x14ac:dyDescent="0.25">
      <c r="C387" s="37" t="s">
        <v>40</v>
      </c>
      <c r="D387" s="69" t="s">
        <v>730</v>
      </c>
      <c r="E387" s="108" t="s">
        <v>731</v>
      </c>
      <c r="F387" s="71" t="s">
        <v>2</v>
      </c>
      <c r="G387" s="104">
        <v>171.23016740283572</v>
      </c>
      <c r="H387" s="56" t="s">
        <v>3</v>
      </c>
      <c r="I387" s="9"/>
    </row>
    <row r="388" spans="3:9" ht="33.75" x14ac:dyDescent="0.25">
      <c r="C388" s="37" t="s">
        <v>40</v>
      </c>
      <c r="D388" s="69" t="s">
        <v>732</v>
      </c>
      <c r="E388" s="108" t="s">
        <v>733</v>
      </c>
      <c r="F388" s="71" t="s">
        <v>2</v>
      </c>
      <c r="G388" s="104">
        <v>156.6885023266961</v>
      </c>
      <c r="H388" s="56" t="s">
        <v>3</v>
      </c>
      <c r="I388" s="9"/>
    </row>
    <row r="389" spans="3:9" ht="33.75" x14ac:dyDescent="0.25">
      <c r="C389" s="37" t="s">
        <v>40</v>
      </c>
      <c r="D389" s="69" t="s">
        <v>734</v>
      </c>
      <c r="E389" s="108" t="s">
        <v>735</v>
      </c>
      <c r="F389" s="71" t="s">
        <v>2</v>
      </c>
      <c r="G389" s="104">
        <v>161.65171678952635</v>
      </c>
      <c r="H389" s="56" t="s">
        <v>3</v>
      </c>
      <c r="I389" s="9"/>
    </row>
    <row r="390" spans="3:9" ht="33.75" x14ac:dyDescent="0.25">
      <c r="C390" s="37" t="s">
        <v>40</v>
      </c>
      <c r="D390" s="69" t="s">
        <v>736</v>
      </c>
      <c r="E390" s="108" t="s">
        <v>737</v>
      </c>
      <c r="F390" s="71" t="s">
        <v>2</v>
      </c>
      <c r="G390" s="104">
        <v>160.59547291752676</v>
      </c>
      <c r="H390" s="56" t="s">
        <v>3</v>
      </c>
      <c r="I390" s="9"/>
    </row>
    <row r="391" spans="3:9" ht="33.75" x14ac:dyDescent="0.25">
      <c r="C391" s="37" t="s">
        <v>40</v>
      </c>
      <c r="D391" s="69" t="s">
        <v>738</v>
      </c>
      <c r="E391" s="108" t="s">
        <v>739</v>
      </c>
      <c r="F391" s="71" t="s">
        <v>2</v>
      </c>
      <c r="G391" s="104">
        <v>0</v>
      </c>
      <c r="H391" s="56" t="s">
        <v>3</v>
      </c>
      <c r="I391" s="9"/>
    </row>
    <row r="392" spans="3:9" ht="33.75" x14ac:dyDescent="0.25">
      <c r="C392" s="37" t="s">
        <v>40</v>
      </c>
      <c r="D392" s="69" t="s">
        <v>740</v>
      </c>
      <c r="E392" s="108" t="s">
        <v>741</v>
      </c>
      <c r="F392" s="71" t="s">
        <v>2</v>
      </c>
      <c r="G392" s="104">
        <v>175.75603707175884</v>
      </c>
      <c r="H392" s="56" t="s">
        <v>3</v>
      </c>
      <c r="I392" s="9"/>
    </row>
    <row r="393" spans="3:9" ht="33.75" x14ac:dyDescent="0.25">
      <c r="C393" s="37" t="s">
        <v>40</v>
      </c>
      <c r="D393" s="69" t="s">
        <v>742</v>
      </c>
      <c r="E393" s="108" t="s">
        <v>743</v>
      </c>
      <c r="F393" s="71" t="s">
        <v>2</v>
      </c>
      <c r="G393" s="104">
        <v>155.67276835378325</v>
      </c>
      <c r="H393" s="56" t="s">
        <v>3</v>
      </c>
      <c r="I393" s="9"/>
    </row>
    <row r="394" spans="3:9" ht="33.75" x14ac:dyDescent="0.25">
      <c r="C394" s="37" t="s">
        <v>40</v>
      </c>
      <c r="D394" s="69" t="s">
        <v>744</v>
      </c>
      <c r="E394" s="108" t="s">
        <v>745</v>
      </c>
      <c r="F394" s="71" t="s">
        <v>2</v>
      </c>
      <c r="G394" s="104">
        <v>156.74844212936659</v>
      </c>
      <c r="H394" s="56" t="s">
        <v>3</v>
      </c>
      <c r="I394" s="9"/>
    </row>
    <row r="395" spans="3:9" ht="33.75" x14ac:dyDescent="0.25">
      <c r="C395" s="37" t="s">
        <v>40</v>
      </c>
      <c r="D395" s="69" t="s">
        <v>746</v>
      </c>
      <c r="E395" s="108" t="s">
        <v>747</v>
      </c>
      <c r="F395" s="71" t="s">
        <v>2</v>
      </c>
      <c r="G395" s="104">
        <v>155.76544946246963</v>
      </c>
      <c r="H395" s="56" t="s">
        <v>3</v>
      </c>
      <c r="I395" s="9"/>
    </row>
    <row r="396" spans="3:9" ht="33.75" x14ac:dyDescent="0.25">
      <c r="C396" s="37" t="s">
        <v>40</v>
      </c>
      <c r="D396" s="69" t="s">
        <v>748</v>
      </c>
      <c r="E396" s="108" t="s">
        <v>749</v>
      </c>
      <c r="F396" s="71" t="s">
        <v>2</v>
      </c>
      <c r="G396" s="104">
        <v>157.82930631332812</v>
      </c>
      <c r="H396" s="56" t="s">
        <v>3</v>
      </c>
      <c r="I396" s="9"/>
    </row>
    <row r="397" spans="3:9" ht="33.75" x14ac:dyDescent="0.25">
      <c r="C397" s="37" t="s">
        <v>40</v>
      </c>
      <c r="D397" s="69" t="s">
        <v>750</v>
      </c>
      <c r="E397" s="108" t="s">
        <v>751</v>
      </c>
      <c r="F397" s="71" t="s">
        <v>2</v>
      </c>
      <c r="G397" s="104">
        <v>157.95960085615098</v>
      </c>
      <c r="H397" s="56" t="s">
        <v>3</v>
      </c>
      <c r="I397" s="9"/>
    </row>
    <row r="398" spans="3:9" ht="33.75" x14ac:dyDescent="0.25">
      <c r="C398" s="37" t="s">
        <v>40</v>
      </c>
      <c r="D398" s="69" t="s">
        <v>752</v>
      </c>
      <c r="E398" s="108" t="s">
        <v>753</v>
      </c>
      <c r="F398" s="71" t="s">
        <v>2</v>
      </c>
      <c r="G398" s="104">
        <v>154.1985664435397</v>
      </c>
      <c r="H398" s="56" t="s">
        <v>3</v>
      </c>
      <c r="I398" s="9"/>
    </row>
    <row r="399" spans="3:9" ht="33.75" x14ac:dyDescent="0.25">
      <c r="C399" s="37" t="s">
        <v>40</v>
      </c>
      <c r="D399" s="69" t="s">
        <v>754</v>
      </c>
      <c r="E399" s="108" t="s">
        <v>755</v>
      </c>
      <c r="F399" s="71" t="s">
        <v>2</v>
      </c>
      <c r="G399" s="104">
        <v>153.13645073480293</v>
      </c>
      <c r="H399" s="56" t="s">
        <v>3</v>
      </c>
      <c r="I399" s="9"/>
    </row>
    <row r="400" spans="3:9" ht="33.75" x14ac:dyDescent="0.25">
      <c r="C400" s="37" t="s">
        <v>40</v>
      </c>
      <c r="D400" s="69" t="s">
        <v>756</v>
      </c>
      <c r="E400" s="108" t="s">
        <v>757</v>
      </c>
      <c r="F400" s="71" t="s">
        <v>2</v>
      </c>
      <c r="G400" s="104">
        <v>165.83935603929547</v>
      </c>
      <c r="H400" s="56" t="s">
        <v>3</v>
      </c>
      <c r="I400" s="9"/>
    </row>
    <row r="401" spans="3:9" ht="33.75" x14ac:dyDescent="0.25">
      <c r="C401" s="37" t="s">
        <v>40</v>
      </c>
      <c r="D401" s="69" t="s">
        <v>758</v>
      </c>
      <c r="E401" s="108" t="s">
        <v>759</v>
      </c>
      <c r="F401" s="71" t="s">
        <v>2</v>
      </c>
      <c r="G401" s="104">
        <v>155.17243189719716</v>
      </c>
      <c r="H401" s="56" t="s">
        <v>3</v>
      </c>
      <c r="I401" s="9"/>
    </row>
    <row r="402" spans="3:9" ht="33.75" x14ac:dyDescent="0.25">
      <c r="C402" s="37" t="s">
        <v>40</v>
      </c>
      <c r="D402" s="69" t="s">
        <v>760</v>
      </c>
      <c r="E402" s="108" t="s">
        <v>761</v>
      </c>
      <c r="F402" s="71" t="s">
        <v>2</v>
      </c>
      <c r="G402" s="104">
        <v>155.42415486817575</v>
      </c>
      <c r="H402" s="56" t="s">
        <v>3</v>
      </c>
      <c r="I402" s="9"/>
    </row>
    <row r="403" spans="3:9" ht="33.75" x14ac:dyDescent="0.25">
      <c r="C403" s="37" t="s">
        <v>40</v>
      </c>
      <c r="D403" s="69" t="s">
        <v>762</v>
      </c>
      <c r="E403" s="108" t="s">
        <v>763</v>
      </c>
      <c r="F403" s="71" t="s">
        <v>2</v>
      </c>
      <c r="G403" s="104">
        <v>176.24027629713552</v>
      </c>
      <c r="H403" s="56" t="s">
        <v>3</v>
      </c>
      <c r="I403" s="9"/>
    </row>
    <row r="404" spans="3:9" ht="33.75" x14ac:dyDescent="0.25">
      <c r="C404" s="37" t="s">
        <v>40</v>
      </c>
      <c r="D404" s="69" t="s">
        <v>764</v>
      </c>
      <c r="E404" s="108" t="s">
        <v>765</v>
      </c>
      <c r="F404" s="71" t="s">
        <v>2</v>
      </c>
      <c r="G404" s="104">
        <v>157.30295239996067</v>
      </c>
      <c r="H404" s="56" t="s">
        <v>3</v>
      </c>
      <c r="I404" s="9"/>
    </row>
    <row r="405" spans="3:9" ht="33.75" x14ac:dyDescent="0.25">
      <c r="C405" s="37" t="s">
        <v>40</v>
      </c>
      <c r="D405" s="69" t="s">
        <v>766</v>
      </c>
      <c r="E405" s="108" t="s">
        <v>767</v>
      </c>
      <c r="F405" s="71" t="s">
        <v>2</v>
      </c>
      <c r="G405" s="104">
        <v>155.05980683354642</v>
      </c>
      <c r="H405" s="56" t="s">
        <v>3</v>
      </c>
      <c r="I405" s="9"/>
    </row>
    <row r="406" spans="3:9" ht="33.75" x14ac:dyDescent="0.25">
      <c r="C406" s="37" t="s">
        <v>40</v>
      </c>
      <c r="D406" s="69" t="s">
        <v>768</v>
      </c>
      <c r="E406" s="108" t="s">
        <v>769</v>
      </c>
      <c r="F406" s="71" t="s">
        <v>2</v>
      </c>
      <c r="G406" s="104">
        <v>156.42997658224613</v>
      </c>
      <c r="H406" s="56" t="s">
        <v>3</v>
      </c>
      <c r="I406" s="9"/>
    </row>
    <row r="407" spans="3:9" ht="33.75" x14ac:dyDescent="0.25">
      <c r="C407" s="37" t="s">
        <v>40</v>
      </c>
      <c r="D407" s="69" t="s">
        <v>770</v>
      </c>
      <c r="E407" s="108" t="s">
        <v>771</v>
      </c>
      <c r="F407" s="71" t="s">
        <v>2</v>
      </c>
      <c r="G407" s="104">
        <v>178.19290835803119</v>
      </c>
      <c r="H407" s="56" t="s">
        <v>3</v>
      </c>
      <c r="I407" s="9"/>
    </row>
    <row r="408" spans="3:9" ht="33.75" x14ac:dyDescent="0.25">
      <c r="C408" s="37" t="s">
        <v>40</v>
      </c>
      <c r="D408" s="69" t="s">
        <v>772</v>
      </c>
      <c r="E408" s="108" t="s">
        <v>773</v>
      </c>
      <c r="F408" s="71" t="s">
        <v>2</v>
      </c>
      <c r="G408" s="104">
        <v>183.61747072677028</v>
      </c>
      <c r="H408" s="56" t="s">
        <v>3</v>
      </c>
      <c r="I408" s="9"/>
    </row>
    <row r="409" spans="3:9" ht="33.75" x14ac:dyDescent="0.25">
      <c r="C409" s="37" t="s">
        <v>40</v>
      </c>
      <c r="D409" s="69" t="s">
        <v>774</v>
      </c>
      <c r="E409" s="108" t="s">
        <v>775</v>
      </c>
      <c r="F409" s="71" t="s">
        <v>2</v>
      </c>
      <c r="G409" s="104">
        <v>0</v>
      </c>
      <c r="H409" s="56" t="s">
        <v>3</v>
      </c>
      <c r="I409" s="9"/>
    </row>
    <row r="410" spans="3:9" ht="33.75" x14ac:dyDescent="0.25">
      <c r="C410" s="37" t="s">
        <v>40</v>
      </c>
      <c r="D410" s="69" t="s">
        <v>776</v>
      </c>
      <c r="E410" s="108" t="s">
        <v>777</v>
      </c>
      <c r="F410" s="71" t="s">
        <v>2</v>
      </c>
      <c r="G410" s="104">
        <v>0</v>
      </c>
      <c r="H410" s="56" t="s">
        <v>3</v>
      </c>
      <c r="I410" s="9"/>
    </row>
    <row r="411" spans="3:9" ht="33.75" x14ac:dyDescent="0.25">
      <c r="C411" s="37" t="s">
        <v>40</v>
      </c>
      <c r="D411" s="69" t="s">
        <v>778</v>
      </c>
      <c r="E411" s="108" t="s">
        <v>779</v>
      </c>
      <c r="F411" s="71" t="s">
        <v>2</v>
      </c>
      <c r="G411" s="104">
        <v>179.72306740127138</v>
      </c>
      <c r="H411" s="56" t="s">
        <v>3</v>
      </c>
      <c r="I411" s="9"/>
    </row>
    <row r="412" spans="3:9" ht="33.75" x14ac:dyDescent="0.25">
      <c r="C412" s="37" t="s">
        <v>40</v>
      </c>
      <c r="D412" s="69" t="s">
        <v>780</v>
      </c>
      <c r="E412" s="108" t="s">
        <v>781</v>
      </c>
      <c r="F412" s="71" t="s">
        <v>2</v>
      </c>
      <c r="G412" s="104">
        <v>0</v>
      </c>
      <c r="H412" s="56" t="s">
        <v>3</v>
      </c>
      <c r="I412" s="9"/>
    </row>
    <row r="413" spans="3:9" ht="33.75" x14ac:dyDescent="0.25">
      <c r="C413" s="37" t="s">
        <v>40</v>
      </c>
      <c r="D413" s="69" t="s">
        <v>782</v>
      </c>
      <c r="E413" s="108" t="s">
        <v>783</v>
      </c>
      <c r="F413" s="71" t="s">
        <v>2</v>
      </c>
      <c r="G413" s="104">
        <v>175.40301232434086</v>
      </c>
      <c r="H413" s="56" t="s">
        <v>3</v>
      </c>
      <c r="I413" s="9"/>
    </row>
    <row r="414" spans="3:9" ht="33.75" x14ac:dyDescent="0.25">
      <c r="C414" s="37" t="s">
        <v>40</v>
      </c>
      <c r="D414" s="69" t="s">
        <v>784</v>
      </c>
      <c r="E414" s="108" t="s">
        <v>785</v>
      </c>
      <c r="F414" s="71" t="s">
        <v>2</v>
      </c>
      <c r="G414" s="104">
        <v>181.30336991420504</v>
      </c>
      <c r="H414" s="56" t="s">
        <v>3</v>
      </c>
      <c r="I414" s="9"/>
    </row>
    <row r="415" spans="3:9" ht="33.75" x14ac:dyDescent="0.25">
      <c r="C415" s="37" t="s">
        <v>40</v>
      </c>
      <c r="D415" s="69" t="s">
        <v>786</v>
      </c>
      <c r="E415" s="108" t="s">
        <v>787</v>
      </c>
      <c r="F415" s="71" t="s">
        <v>2</v>
      </c>
      <c r="G415" s="104">
        <v>163.26925419332653</v>
      </c>
      <c r="H415" s="56" t="s">
        <v>3</v>
      </c>
      <c r="I415" s="9"/>
    </row>
    <row r="416" spans="3:9" ht="33.75" x14ac:dyDescent="0.25">
      <c r="C416" s="37" t="s">
        <v>40</v>
      </c>
      <c r="D416" s="69" t="s">
        <v>788</v>
      </c>
      <c r="E416" s="108" t="s">
        <v>789</v>
      </c>
      <c r="F416" s="71" t="s">
        <v>2</v>
      </c>
      <c r="G416" s="104">
        <v>157.55313167516124</v>
      </c>
      <c r="H416" s="56" t="s">
        <v>3</v>
      </c>
      <c r="I416" s="9"/>
    </row>
    <row r="417" spans="3:9" ht="33.75" x14ac:dyDescent="0.25">
      <c r="C417" s="37" t="s">
        <v>40</v>
      </c>
      <c r="D417" s="69" t="s">
        <v>790</v>
      </c>
      <c r="E417" s="108" t="s">
        <v>791</v>
      </c>
      <c r="F417" s="71" t="s">
        <v>2</v>
      </c>
      <c r="G417" s="104">
        <v>177.20009345889332</v>
      </c>
      <c r="H417" s="56" t="s">
        <v>3</v>
      </c>
      <c r="I417" s="9"/>
    </row>
    <row r="418" spans="3:9" ht="33.75" x14ac:dyDescent="0.25">
      <c r="C418" s="37" t="s">
        <v>40</v>
      </c>
      <c r="D418" s="69" t="s">
        <v>792</v>
      </c>
      <c r="E418" s="108" t="s">
        <v>793</v>
      </c>
      <c r="F418" s="71" t="s">
        <v>2</v>
      </c>
      <c r="G418" s="104">
        <v>181.14318210584676</v>
      </c>
      <c r="H418" s="56" t="s">
        <v>3</v>
      </c>
      <c r="I418" s="9"/>
    </row>
    <row r="419" spans="3:9" ht="33.75" x14ac:dyDescent="0.25">
      <c r="C419" s="37" t="s">
        <v>40</v>
      </c>
      <c r="D419" s="69" t="s">
        <v>794</v>
      </c>
      <c r="E419" s="108" t="s">
        <v>795</v>
      </c>
      <c r="F419" s="71" t="s">
        <v>2</v>
      </c>
      <c r="G419" s="104">
        <v>164.59597897816468</v>
      </c>
      <c r="H419" s="56" t="s">
        <v>3</v>
      </c>
      <c r="I419" s="9"/>
    </row>
    <row r="420" spans="3:9" ht="33.75" x14ac:dyDescent="0.25">
      <c r="C420" s="37" t="s">
        <v>40</v>
      </c>
      <c r="D420" s="69" t="s">
        <v>796</v>
      </c>
      <c r="E420" s="108" t="s">
        <v>797</v>
      </c>
      <c r="F420" s="71" t="s">
        <v>2</v>
      </c>
      <c r="G420" s="104">
        <v>179.98102047881378</v>
      </c>
      <c r="H420" s="56" t="s">
        <v>3</v>
      </c>
      <c r="I420" s="9"/>
    </row>
    <row r="421" spans="3:9" ht="33.75" x14ac:dyDescent="0.25">
      <c r="C421" s="37" t="s">
        <v>40</v>
      </c>
      <c r="D421" s="69" t="s">
        <v>798</v>
      </c>
      <c r="E421" s="108" t="s">
        <v>799</v>
      </c>
      <c r="F421" s="71" t="s">
        <v>2</v>
      </c>
      <c r="G421" s="104">
        <v>179.60975294872856</v>
      </c>
      <c r="H421" s="56" t="s">
        <v>3</v>
      </c>
      <c r="I421" s="9"/>
    </row>
    <row r="422" spans="3:9" ht="33.75" x14ac:dyDescent="0.25">
      <c r="C422" s="37" t="s">
        <v>40</v>
      </c>
      <c r="D422" s="69" t="s">
        <v>800</v>
      </c>
      <c r="E422" s="108" t="s">
        <v>801</v>
      </c>
      <c r="F422" s="71" t="s">
        <v>2</v>
      </c>
      <c r="G422" s="104">
        <v>180.66990624270809</v>
      </c>
      <c r="H422" s="56" t="s">
        <v>3</v>
      </c>
      <c r="I422" s="9"/>
    </row>
    <row r="423" spans="3:9" ht="33.75" x14ac:dyDescent="0.25">
      <c r="C423" s="37" t="s">
        <v>40</v>
      </c>
      <c r="D423" s="69" t="s">
        <v>802</v>
      </c>
      <c r="E423" s="108" t="s">
        <v>803</v>
      </c>
      <c r="F423" s="71" t="s">
        <v>2</v>
      </c>
      <c r="G423" s="104">
        <v>167.84283669634922</v>
      </c>
      <c r="H423" s="56" t="s">
        <v>3</v>
      </c>
      <c r="I423" s="9"/>
    </row>
    <row r="424" spans="3:9" ht="33.75" x14ac:dyDescent="0.25">
      <c r="C424" s="37" t="s">
        <v>40</v>
      </c>
      <c r="D424" s="69" t="s">
        <v>804</v>
      </c>
      <c r="E424" s="108" t="s">
        <v>805</v>
      </c>
      <c r="F424" s="71" t="s">
        <v>2</v>
      </c>
      <c r="G424" s="104">
        <v>0</v>
      </c>
      <c r="H424" s="56" t="s">
        <v>3</v>
      </c>
      <c r="I424" s="9"/>
    </row>
    <row r="425" spans="3:9" ht="33.75" x14ac:dyDescent="0.25">
      <c r="C425" s="37" t="s">
        <v>40</v>
      </c>
      <c r="D425" s="69" t="s">
        <v>806</v>
      </c>
      <c r="E425" s="108" t="s">
        <v>807</v>
      </c>
      <c r="F425" s="71" t="s">
        <v>2</v>
      </c>
      <c r="G425" s="104">
        <v>179.83559648301335</v>
      </c>
      <c r="H425" s="56" t="s">
        <v>3</v>
      </c>
      <c r="I425" s="9"/>
    </row>
    <row r="426" spans="3:9" ht="33.75" x14ac:dyDescent="0.25">
      <c r="C426" s="37" t="s">
        <v>40</v>
      </c>
      <c r="D426" s="69" t="s">
        <v>808</v>
      </c>
      <c r="E426" s="108" t="s">
        <v>809</v>
      </c>
      <c r="F426" s="71" t="s">
        <v>2</v>
      </c>
      <c r="G426" s="104">
        <v>158.81317034895281</v>
      </c>
      <c r="H426" s="56" t="s">
        <v>3</v>
      </c>
      <c r="I426" s="9"/>
    </row>
    <row r="427" spans="3:9" ht="33.75" x14ac:dyDescent="0.25">
      <c r="C427" s="37" t="s">
        <v>40</v>
      </c>
      <c r="D427" s="69" t="s">
        <v>810</v>
      </c>
      <c r="E427" s="108" t="s">
        <v>811</v>
      </c>
      <c r="F427" s="71" t="s">
        <v>2</v>
      </c>
      <c r="G427" s="104">
        <v>171.93505429185052</v>
      </c>
      <c r="H427" s="56" t="s">
        <v>3</v>
      </c>
      <c r="I427" s="9"/>
    </row>
    <row r="428" spans="3:9" ht="33.75" x14ac:dyDescent="0.25">
      <c r="C428" s="37" t="s">
        <v>40</v>
      </c>
      <c r="D428" s="69" t="s">
        <v>812</v>
      </c>
      <c r="E428" s="108" t="s">
        <v>813</v>
      </c>
      <c r="F428" s="71" t="s">
        <v>2</v>
      </c>
      <c r="G428" s="104">
        <v>155.23486970715035</v>
      </c>
      <c r="H428" s="56" t="s">
        <v>3</v>
      </c>
      <c r="I428" s="9"/>
    </row>
    <row r="429" spans="3:9" ht="33.75" x14ac:dyDescent="0.25">
      <c r="C429" s="37" t="s">
        <v>40</v>
      </c>
      <c r="D429" s="69" t="s">
        <v>814</v>
      </c>
      <c r="E429" s="108" t="s">
        <v>815</v>
      </c>
      <c r="F429" s="71" t="s">
        <v>2</v>
      </c>
      <c r="G429" s="104">
        <v>154.60143006009744</v>
      </c>
      <c r="H429" s="56" t="s">
        <v>3</v>
      </c>
      <c r="I429" s="9"/>
    </row>
    <row r="430" spans="3:9" ht="33.75" x14ac:dyDescent="0.25">
      <c r="C430" s="37" t="s">
        <v>40</v>
      </c>
      <c r="D430" s="69" t="s">
        <v>816</v>
      </c>
      <c r="E430" s="108" t="s">
        <v>817</v>
      </c>
      <c r="F430" s="71" t="s">
        <v>2</v>
      </c>
      <c r="G430" s="104">
        <v>0</v>
      </c>
      <c r="H430" s="56" t="s">
        <v>3</v>
      </c>
      <c r="I430" s="9"/>
    </row>
    <row r="431" spans="3:9" ht="33.75" x14ac:dyDescent="0.25">
      <c r="C431" s="37" t="s">
        <v>40</v>
      </c>
      <c r="D431" s="69" t="s">
        <v>818</v>
      </c>
      <c r="E431" s="108" t="s">
        <v>819</v>
      </c>
      <c r="F431" s="71" t="s">
        <v>2</v>
      </c>
      <c r="G431" s="104">
        <v>176.89752596212588</v>
      </c>
      <c r="H431" s="56" t="s">
        <v>3</v>
      </c>
      <c r="I431" s="9"/>
    </row>
    <row r="432" spans="3:9" ht="33.75" x14ac:dyDescent="0.25">
      <c r="C432" s="37" t="s">
        <v>40</v>
      </c>
      <c r="D432" s="69" t="s">
        <v>820</v>
      </c>
      <c r="E432" s="108" t="s">
        <v>821</v>
      </c>
      <c r="F432" s="71" t="s">
        <v>2</v>
      </c>
      <c r="G432" s="104">
        <v>176.79378802221592</v>
      </c>
      <c r="H432" s="56" t="s">
        <v>3</v>
      </c>
      <c r="I432" s="9"/>
    </row>
    <row r="433" spans="3:9" ht="33.75" x14ac:dyDescent="0.25">
      <c r="C433" s="37" t="s">
        <v>40</v>
      </c>
      <c r="D433" s="69" t="s">
        <v>822</v>
      </c>
      <c r="E433" s="108" t="s">
        <v>823</v>
      </c>
      <c r="F433" s="71" t="s">
        <v>2</v>
      </c>
      <c r="G433" s="104">
        <v>153.80255538287145</v>
      </c>
      <c r="H433" s="56" t="s">
        <v>3</v>
      </c>
      <c r="I433" s="9"/>
    </row>
    <row r="434" spans="3:9" ht="33.75" x14ac:dyDescent="0.25">
      <c r="C434" s="37" t="s">
        <v>40</v>
      </c>
      <c r="D434" s="69" t="s">
        <v>824</v>
      </c>
      <c r="E434" s="108" t="s">
        <v>825</v>
      </c>
      <c r="F434" s="71" t="s">
        <v>2</v>
      </c>
      <c r="G434" s="104">
        <v>176.51595684256719</v>
      </c>
      <c r="H434" s="56" t="s">
        <v>3</v>
      </c>
      <c r="I434" s="9"/>
    </row>
    <row r="435" spans="3:9" ht="33.75" x14ac:dyDescent="0.25">
      <c r="C435" s="37" t="s">
        <v>40</v>
      </c>
      <c r="D435" s="69" t="s">
        <v>826</v>
      </c>
      <c r="E435" s="108" t="s">
        <v>827</v>
      </c>
      <c r="F435" s="71" t="s">
        <v>2</v>
      </c>
      <c r="G435" s="104">
        <v>179.49689887737918</v>
      </c>
      <c r="H435" s="56" t="s">
        <v>3</v>
      </c>
      <c r="I435" s="9"/>
    </row>
    <row r="436" spans="3:9" ht="33.75" x14ac:dyDescent="0.25">
      <c r="C436" s="37" t="s">
        <v>40</v>
      </c>
      <c r="D436" s="69" t="s">
        <v>828</v>
      </c>
      <c r="E436" s="108" t="s">
        <v>829</v>
      </c>
      <c r="F436" s="71" t="s">
        <v>2</v>
      </c>
      <c r="G436" s="104">
        <v>156.56542979273684</v>
      </c>
      <c r="H436" s="56" t="s">
        <v>3</v>
      </c>
      <c r="I436" s="9"/>
    </row>
    <row r="437" spans="3:9" ht="33.75" x14ac:dyDescent="0.25">
      <c r="C437" s="37" t="s">
        <v>40</v>
      </c>
      <c r="D437" s="69" t="s">
        <v>830</v>
      </c>
      <c r="E437" s="108" t="s">
        <v>831</v>
      </c>
      <c r="F437" s="71" t="s">
        <v>2</v>
      </c>
      <c r="G437" s="104">
        <v>156.11856840079969</v>
      </c>
      <c r="H437" s="56" t="s">
        <v>3</v>
      </c>
      <c r="I437" s="9"/>
    </row>
    <row r="438" spans="3:9" ht="33.75" x14ac:dyDescent="0.25">
      <c r="C438" s="37" t="s">
        <v>40</v>
      </c>
      <c r="D438" s="69" t="s">
        <v>832</v>
      </c>
      <c r="E438" s="108" t="s">
        <v>833</v>
      </c>
      <c r="F438" s="71" t="s">
        <v>2</v>
      </c>
      <c r="G438" s="104">
        <v>180.51011585940381</v>
      </c>
      <c r="H438" s="56" t="s">
        <v>3</v>
      </c>
      <c r="I438" s="9"/>
    </row>
    <row r="439" spans="3:9" ht="33.75" x14ac:dyDescent="0.25">
      <c r="C439" s="37" t="s">
        <v>40</v>
      </c>
      <c r="D439" s="69" t="s">
        <v>834</v>
      </c>
      <c r="E439" s="108" t="s">
        <v>835</v>
      </c>
      <c r="F439" s="71" t="s">
        <v>2</v>
      </c>
      <c r="G439" s="104">
        <v>176.69195409575462</v>
      </c>
      <c r="H439" s="56" t="s">
        <v>3</v>
      </c>
      <c r="I439" s="9"/>
    </row>
    <row r="440" spans="3:9" ht="33.75" x14ac:dyDescent="0.25">
      <c r="C440" s="37" t="s">
        <v>40</v>
      </c>
      <c r="D440" s="69" t="s">
        <v>836</v>
      </c>
      <c r="E440" s="108" t="s">
        <v>837</v>
      </c>
      <c r="F440" s="71" t="s">
        <v>2</v>
      </c>
      <c r="G440" s="104">
        <v>175.23418507557341</v>
      </c>
      <c r="H440" s="56" t="s">
        <v>3</v>
      </c>
      <c r="I440" s="9"/>
    </row>
    <row r="441" spans="3:9" ht="33.75" x14ac:dyDescent="0.25">
      <c r="C441" s="37" t="s">
        <v>40</v>
      </c>
      <c r="D441" s="69" t="s">
        <v>838</v>
      </c>
      <c r="E441" s="108" t="s">
        <v>839</v>
      </c>
      <c r="F441" s="71" t="s">
        <v>2</v>
      </c>
      <c r="G441" s="104">
        <v>159.51142131979697</v>
      </c>
      <c r="H441" s="56" t="s">
        <v>3</v>
      </c>
      <c r="I441" s="9"/>
    </row>
    <row r="442" spans="3:9" ht="33.75" x14ac:dyDescent="0.25">
      <c r="C442" s="37" t="s">
        <v>40</v>
      </c>
      <c r="D442" s="69" t="s">
        <v>840</v>
      </c>
      <c r="E442" s="108" t="s">
        <v>841</v>
      </c>
      <c r="F442" s="71" t="s">
        <v>2</v>
      </c>
      <c r="G442" s="104">
        <v>182.06052838542428</v>
      </c>
      <c r="H442" s="56" t="s">
        <v>3</v>
      </c>
      <c r="I442" s="9"/>
    </row>
    <row r="443" spans="3:9" ht="33.75" x14ac:dyDescent="0.25">
      <c r="C443" s="37" t="s">
        <v>40</v>
      </c>
      <c r="D443" s="69" t="s">
        <v>842</v>
      </c>
      <c r="E443" s="108" t="s">
        <v>843</v>
      </c>
      <c r="F443" s="71" t="s">
        <v>2</v>
      </c>
      <c r="G443" s="104">
        <v>156.18318433092935</v>
      </c>
      <c r="H443" s="56" t="s">
        <v>3</v>
      </c>
      <c r="I443" s="9"/>
    </row>
    <row r="444" spans="3:9" ht="33.75" x14ac:dyDescent="0.25">
      <c r="C444" s="37" t="s">
        <v>40</v>
      </c>
      <c r="D444" s="69" t="s">
        <v>844</v>
      </c>
      <c r="E444" s="108" t="s">
        <v>845</v>
      </c>
      <c r="F444" s="71" t="s">
        <v>2</v>
      </c>
      <c r="G444" s="104">
        <v>176.20267834571607</v>
      </c>
      <c r="H444" s="56" t="s">
        <v>3</v>
      </c>
      <c r="I444" s="9"/>
    </row>
    <row r="445" spans="3:9" ht="33.75" x14ac:dyDescent="0.25">
      <c r="C445" s="37" t="s">
        <v>40</v>
      </c>
      <c r="D445" s="69" t="s">
        <v>846</v>
      </c>
      <c r="E445" s="108" t="s">
        <v>847</v>
      </c>
      <c r="F445" s="71" t="s">
        <v>2</v>
      </c>
      <c r="G445" s="104">
        <v>161.38019326532751</v>
      </c>
      <c r="H445" s="56" t="s">
        <v>3</v>
      </c>
      <c r="I445" s="9"/>
    </row>
    <row r="446" spans="3:9" ht="33.75" x14ac:dyDescent="0.25">
      <c r="C446" s="37" t="s">
        <v>40</v>
      </c>
      <c r="D446" s="69" t="s">
        <v>848</v>
      </c>
      <c r="E446" s="108" t="s">
        <v>849</v>
      </c>
      <c r="F446" s="71" t="s">
        <v>2</v>
      </c>
      <c r="G446" s="104">
        <v>180.70198267107577</v>
      </c>
      <c r="H446" s="56" t="s">
        <v>3</v>
      </c>
      <c r="I446" s="9"/>
    </row>
    <row r="447" spans="3:9" ht="33.75" x14ac:dyDescent="0.25">
      <c r="C447" s="37" t="s">
        <v>40</v>
      </c>
      <c r="D447" s="69" t="s">
        <v>850</v>
      </c>
      <c r="E447" s="108" t="s">
        <v>851</v>
      </c>
      <c r="F447" s="71" t="s">
        <v>2</v>
      </c>
      <c r="G447" s="104">
        <v>157.56032684442093</v>
      </c>
      <c r="H447" s="56" t="s">
        <v>3</v>
      </c>
      <c r="I447" s="9"/>
    </row>
    <row r="448" spans="3:9" ht="33.75" x14ac:dyDescent="0.25">
      <c r="C448" s="37" t="s">
        <v>40</v>
      </c>
      <c r="D448" s="69" t="s">
        <v>852</v>
      </c>
      <c r="E448" s="108" t="s">
        <v>853</v>
      </c>
      <c r="F448" s="71" t="s">
        <v>2</v>
      </c>
      <c r="G448" s="104">
        <v>157.75336634923386</v>
      </c>
      <c r="H448" s="56" t="s">
        <v>3</v>
      </c>
      <c r="I448" s="9"/>
    </row>
    <row r="449" spans="3:9" ht="33.75" x14ac:dyDescent="0.25">
      <c r="C449" s="37" t="s">
        <v>40</v>
      </c>
      <c r="D449" s="69" t="s">
        <v>854</v>
      </c>
      <c r="E449" s="108" t="s">
        <v>855</v>
      </c>
      <c r="F449" s="71" t="s">
        <v>2</v>
      </c>
      <c r="G449" s="104">
        <v>155.86369384399813</v>
      </c>
      <c r="H449" s="56" t="s">
        <v>3</v>
      </c>
      <c r="I449" s="9"/>
    </row>
    <row r="450" spans="3:9" ht="33.75" x14ac:dyDescent="0.25">
      <c r="C450" s="37" t="s">
        <v>40</v>
      </c>
      <c r="D450" s="69" t="s">
        <v>856</v>
      </c>
      <c r="E450" s="108" t="s">
        <v>857</v>
      </c>
      <c r="F450" s="71" t="s">
        <v>2</v>
      </c>
      <c r="G450" s="104">
        <v>183.2789863164634</v>
      </c>
      <c r="H450" s="56" t="s">
        <v>3</v>
      </c>
      <c r="I450" s="9"/>
    </row>
    <row r="451" spans="3:9" ht="33.75" x14ac:dyDescent="0.25">
      <c r="C451" s="37" t="s">
        <v>40</v>
      </c>
      <c r="D451" s="69" t="s">
        <v>858</v>
      </c>
      <c r="E451" s="108" t="s">
        <v>859</v>
      </c>
      <c r="F451" s="71" t="s">
        <v>2</v>
      </c>
      <c r="G451" s="104">
        <v>158.66865375062096</v>
      </c>
      <c r="H451" s="56" t="s">
        <v>3</v>
      </c>
      <c r="I451" s="9"/>
    </row>
    <row r="452" spans="3:9" ht="33.75" x14ac:dyDescent="0.25">
      <c r="C452" s="37" t="s">
        <v>40</v>
      </c>
      <c r="D452" s="69" t="s">
        <v>860</v>
      </c>
      <c r="E452" s="108" t="s">
        <v>861</v>
      </c>
      <c r="F452" s="71" t="s">
        <v>2</v>
      </c>
      <c r="G452" s="104">
        <v>154.90853752199882</v>
      </c>
      <c r="H452" s="56" t="s">
        <v>3</v>
      </c>
      <c r="I452" s="9"/>
    </row>
    <row r="453" spans="3:9" ht="33.75" x14ac:dyDescent="0.25">
      <c r="C453" s="37" t="s">
        <v>40</v>
      </c>
      <c r="D453" s="69" t="s">
        <v>862</v>
      </c>
      <c r="E453" s="108" t="s">
        <v>863</v>
      </c>
      <c r="F453" s="71" t="s">
        <v>2</v>
      </c>
      <c r="G453" s="104">
        <v>175.67863759677098</v>
      </c>
      <c r="H453" s="56" t="s">
        <v>3</v>
      </c>
      <c r="I453" s="9"/>
    </row>
    <row r="454" spans="3:9" ht="33.75" x14ac:dyDescent="0.25">
      <c r="C454" s="37" t="s">
        <v>40</v>
      </c>
      <c r="D454" s="69" t="s">
        <v>864</v>
      </c>
      <c r="E454" s="108" t="s">
        <v>865</v>
      </c>
      <c r="F454" s="71" t="s">
        <v>2</v>
      </c>
      <c r="G454" s="104">
        <v>180.10882920835527</v>
      </c>
      <c r="H454" s="56" t="s">
        <v>3</v>
      </c>
      <c r="I454" s="9"/>
    </row>
    <row r="455" spans="3:9" ht="33.75" x14ac:dyDescent="0.25">
      <c r="C455" s="37" t="s">
        <v>40</v>
      </c>
      <c r="D455" s="69" t="s">
        <v>866</v>
      </c>
      <c r="E455" s="108" t="s">
        <v>867</v>
      </c>
      <c r="F455" s="71" t="s">
        <v>2</v>
      </c>
      <c r="G455" s="104">
        <v>175.27118534991308</v>
      </c>
      <c r="H455" s="56" t="s">
        <v>3</v>
      </c>
      <c r="I455" s="9"/>
    </row>
    <row r="456" spans="3:9" ht="33.75" x14ac:dyDescent="0.25">
      <c r="C456" s="37" t="s">
        <v>40</v>
      </c>
      <c r="D456" s="69" t="s">
        <v>868</v>
      </c>
      <c r="E456" s="108" t="s">
        <v>869</v>
      </c>
      <c r="F456" s="71" t="s">
        <v>2</v>
      </c>
      <c r="G456" s="104">
        <v>175.29891423112707</v>
      </c>
      <c r="H456" s="56" t="s">
        <v>3</v>
      </c>
      <c r="I456" s="9"/>
    </row>
    <row r="457" spans="3:9" ht="33.75" x14ac:dyDescent="0.25">
      <c r="C457" s="37" t="s">
        <v>40</v>
      </c>
      <c r="D457" s="69" t="s">
        <v>870</v>
      </c>
      <c r="E457" s="108" t="s">
        <v>871</v>
      </c>
      <c r="F457" s="71" t="s">
        <v>2</v>
      </c>
      <c r="G457" s="104">
        <v>175.83616728590042</v>
      </c>
      <c r="H457" s="56" t="s">
        <v>3</v>
      </c>
      <c r="I457" s="9"/>
    </row>
    <row r="458" spans="3:9" ht="33.75" x14ac:dyDescent="0.25">
      <c r="C458" s="37" t="s">
        <v>40</v>
      </c>
      <c r="D458" s="69" t="s">
        <v>872</v>
      </c>
      <c r="E458" s="108" t="s">
        <v>873</v>
      </c>
      <c r="F458" s="71" t="s">
        <v>2</v>
      </c>
      <c r="G458" s="104">
        <v>176.4515851548835</v>
      </c>
      <c r="H458" s="56" t="s">
        <v>3</v>
      </c>
      <c r="I458" s="9"/>
    </row>
    <row r="459" spans="3:9" ht="33.75" x14ac:dyDescent="0.25">
      <c r="C459" s="37" t="s">
        <v>40</v>
      </c>
      <c r="D459" s="69" t="s">
        <v>874</v>
      </c>
      <c r="E459" s="108" t="s">
        <v>875</v>
      </c>
      <c r="F459" s="71" t="s">
        <v>2</v>
      </c>
      <c r="G459" s="104">
        <v>168.26101021304126</v>
      </c>
      <c r="H459" s="56" t="s">
        <v>3</v>
      </c>
      <c r="I459" s="9"/>
    </row>
    <row r="460" spans="3:9" ht="33.75" x14ac:dyDescent="0.25">
      <c r="C460" s="37" t="s">
        <v>40</v>
      </c>
      <c r="D460" s="69" t="s">
        <v>876</v>
      </c>
      <c r="E460" s="108" t="s">
        <v>877</v>
      </c>
      <c r="F460" s="71" t="s">
        <v>2</v>
      </c>
      <c r="G460" s="104">
        <v>157.46167265594227</v>
      </c>
      <c r="H460" s="56" t="s">
        <v>3</v>
      </c>
      <c r="I460" s="9"/>
    </row>
    <row r="461" spans="3:9" ht="33.75" x14ac:dyDescent="0.25">
      <c r="C461" s="37" t="s">
        <v>40</v>
      </c>
      <c r="D461" s="69" t="s">
        <v>878</v>
      </c>
      <c r="E461" s="108" t="s">
        <v>879</v>
      </c>
      <c r="F461" s="71" t="s">
        <v>2</v>
      </c>
      <c r="G461" s="104">
        <v>161.00106240789609</v>
      </c>
      <c r="H461" s="56" t="s">
        <v>3</v>
      </c>
      <c r="I461" s="9"/>
    </row>
    <row r="462" spans="3:9" ht="33.75" x14ac:dyDescent="0.25">
      <c r="C462" s="37" t="s">
        <v>40</v>
      </c>
      <c r="D462" s="69" t="s">
        <v>880</v>
      </c>
      <c r="E462" s="108" t="s">
        <v>881</v>
      </c>
      <c r="F462" s="71" t="s">
        <v>2</v>
      </c>
      <c r="G462" s="104">
        <v>152.80965137147754</v>
      </c>
      <c r="H462" s="56" t="s">
        <v>3</v>
      </c>
      <c r="I462" s="9"/>
    </row>
    <row r="463" spans="3:9" ht="33.75" x14ac:dyDescent="0.25">
      <c r="C463" s="37" t="s">
        <v>40</v>
      </c>
      <c r="D463" s="69" t="s">
        <v>882</v>
      </c>
      <c r="E463" s="108" t="s">
        <v>883</v>
      </c>
      <c r="F463" s="71" t="s">
        <v>2</v>
      </c>
      <c r="G463" s="104">
        <v>157.94654232729334</v>
      </c>
      <c r="H463" s="56" t="s">
        <v>3</v>
      </c>
      <c r="I463" s="9"/>
    </row>
    <row r="464" spans="3:9" ht="33.75" x14ac:dyDescent="0.25">
      <c r="C464" s="37" t="s">
        <v>40</v>
      </c>
      <c r="D464" s="69" t="s">
        <v>884</v>
      </c>
      <c r="E464" s="108" t="s">
        <v>885</v>
      </c>
      <c r="F464" s="71" t="s">
        <v>2</v>
      </c>
      <c r="G464" s="104">
        <v>0</v>
      </c>
      <c r="H464" s="56" t="s">
        <v>3</v>
      </c>
      <c r="I464" s="9"/>
    </row>
    <row r="465" spans="3:9" ht="33.75" x14ac:dyDescent="0.25">
      <c r="C465" s="37" t="s">
        <v>40</v>
      </c>
      <c r="D465" s="69" t="s">
        <v>886</v>
      </c>
      <c r="E465" s="108" t="s">
        <v>887</v>
      </c>
      <c r="F465" s="71" t="s">
        <v>2</v>
      </c>
      <c r="G465" s="104">
        <v>224.42446998141617</v>
      </c>
      <c r="H465" s="56" t="s">
        <v>3</v>
      </c>
      <c r="I465" s="9"/>
    </row>
    <row r="466" spans="3:9" ht="33.75" x14ac:dyDescent="0.25">
      <c r="C466" s="37" t="s">
        <v>40</v>
      </c>
      <c r="D466" s="69" t="s">
        <v>888</v>
      </c>
      <c r="E466" s="108" t="s">
        <v>889</v>
      </c>
      <c r="F466" s="71" t="s">
        <v>2</v>
      </c>
      <c r="G466" s="104">
        <v>225.64638709426825</v>
      </c>
      <c r="H466" s="56" t="s">
        <v>3</v>
      </c>
      <c r="I466" s="9"/>
    </row>
    <row r="467" spans="3:9" ht="33.75" x14ac:dyDescent="0.25">
      <c r="C467" s="37" t="s">
        <v>40</v>
      </c>
      <c r="D467" s="69" t="s">
        <v>890</v>
      </c>
      <c r="E467" s="108" t="s">
        <v>891</v>
      </c>
      <c r="F467" s="71" t="s">
        <v>2</v>
      </c>
      <c r="G467" s="104">
        <v>0</v>
      </c>
      <c r="H467" s="56" t="s">
        <v>3</v>
      </c>
      <c r="I467" s="9"/>
    </row>
    <row r="468" spans="3:9" ht="33.75" x14ac:dyDescent="0.25">
      <c r="C468" s="37" t="s">
        <v>40</v>
      </c>
      <c r="D468" s="69" t="s">
        <v>892</v>
      </c>
      <c r="E468" s="108" t="s">
        <v>893</v>
      </c>
      <c r="F468" s="71" t="s">
        <v>2</v>
      </c>
      <c r="G468" s="104">
        <v>228.8892317483583</v>
      </c>
      <c r="H468" s="56" t="s">
        <v>3</v>
      </c>
      <c r="I468" s="9"/>
    </row>
    <row r="469" spans="3:9" ht="33.75" x14ac:dyDescent="0.25">
      <c r="C469" s="37" t="s">
        <v>40</v>
      </c>
      <c r="D469" s="69" t="s">
        <v>894</v>
      </c>
      <c r="E469" s="108" t="s">
        <v>895</v>
      </c>
      <c r="F469" s="71" t="s">
        <v>2</v>
      </c>
      <c r="G469" s="104">
        <v>239.44184932327224</v>
      </c>
      <c r="H469" s="56" t="s">
        <v>3</v>
      </c>
      <c r="I469" s="9"/>
    </row>
    <row r="470" spans="3:9" ht="33.75" x14ac:dyDescent="0.25">
      <c r="C470" s="37" t="s">
        <v>40</v>
      </c>
      <c r="D470" s="69" t="s">
        <v>896</v>
      </c>
      <c r="E470" s="108" t="s">
        <v>897</v>
      </c>
      <c r="F470" s="71" t="s">
        <v>2</v>
      </c>
      <c r="G470" s="104">
        <v>235.68991204882968</v>
      </c>
      <c r="H470" s="56" t="s">
        <v>3</v>
      </c>
      <c r="I470" s="9"/>
    </row>
    <row r="471" spans="3:9" ht="33.75" x14ac:dyDescent="0.25">
      <c r="C471" s="37" t="s">
        <v>40</v>
      </c>
      <c r="D471" s="69" t="s">
        <v>898</v>
      </c>
      <c r="E471" s="108" t="s">
        <v>899</v>
      </c>
      <c r="F471" s="71" t="s">
        <v>2</v>
      </c>
      <c r="G471" s="104">
        <v>235.47274096260932</v>
      </c>
      <c r="H471" s="56" t="s">
        <v>3</v>
      </c>
      <c r="I471" s="9"/>
    </row>
    <row r="472" spans="3:9" ht="33.75" x14ac:dyDescent="0.25">
      <c r="C472" s="37" t="s">
        <v>40</v>
      </c>
      <c r="D472" s="69" t="s">
        <v>900</v>
      </c>
      <c r="E472" s="108" t="s">
        <v>901</v>
      </c>
      <c r="F472" s="71" t="s">
        <v>2</v>
      </c>
      <c r="G472" s="104">
        <v>0</v>
      </c>
      <c r="H472" s="56" t="s">
        <v>3</v>
      </c>
      <c r="I472" s="9"/>
    </row>
    <row r="473" spans="3:9" ht="33.75" x14ac:dyDescent="0.25">
      <c r="C473" s="37" t="s">
        <v>40</v>
      </c>
      <c r="D473" s="69" t="s">
        <v>902</v>
      </c>
      <c r="E473" s="108" t="s">
        <v>903</v>
      </c>
      <c r="F473" s="71" t="s">
        <v>2</v>
      </c>
      <c r="G473" s="104">
        <v>179.76575474171835</v>
      </c>
      <c r="H473" s="56" t="s">
        <v>3</v>
      </c>
      <c r="I473" s="9"/>
    </row>
    <row r="474" spans="3:9" ht="33.75" x14ac:dyDescent="0.25">
      <c r="C474" s="37" t="s">
        <v>40</v>
      </c>
      <c r="D474" s="69" t="s">
        <v>904</v>
      </c>
      <c r="E474" s="108" t="s">
        <v>905</v>
      </c>
      <c r="F474" s="71" t="s">
        <v>2</v>
      </c>
      <c r="G474" s="104">
        <v>0</v>
      </c>
      <c r="H474" s="56" t="s">
        <v>3</v>
      </c>
      <c r="I474" s="9"/>
    </row>
    <row r="475" spans="3:9" ht="33.75" x14ac:dyDescent="0.25">
      <c r="C475" s="37" t="s">
        <v>40</v>
      </c>
      <c r="D475" s="69" t="s">
        <v>906</v>
      </c>
      <c r="E475" s="108" t="s">
        <v>907</v>
      </c>
      <c r="F475" s="71" t="s">
        <v>2</v>
      </c>
      <c r="G475" s="104">
        <v>179.6398560333875</v>
      </c>
      <c r="H475" s="56" t="s">
        <v>3</v>
      </c>
      <c r="I475" s="9"/>
    </row>
    <row r="476" spans="3:9" ht="33.75" x14ac:dyDescent="0.25">
      <c r="C476" s="37" t="s">
        <v>40</v>
      </c>
      <c r="D476" s="69" t="s">
        <v>908</v>
      </c>
      <c r="E476" s="108" t="s">
        <v>909</v>
      </c>
      <c r="F476" s="71" t="s">
        <v>2</v>
      </c>
      <c r="G476" s="104">
        <v>177.61279791197813</v>
      </c>
      <c r="H476" s="56" t="s">
        <v>3</v>
      </c>
      <c r="I476" s="9"/>
    </row>
    <row r="477" spans="3:9" ht="33.75" x14ac:dyDescent="0.25">
      <c r="C477" s="37" t="s">
        <v>40</v>
      </c>
      <c r="D477" s="69" t="s">
        <v>910</v>
      </c>
      <c r="E477" s="108" t="s">
        <v>911</v>
      </c>
      <c r="F477" s="71" t="s">
        <v>2</v>
      </c>
      <c r="G477" s="104">
        <v>161.2193588937775</v>
      </c>
      <c r="H477" s="56" t="s">
        <v>3</v>
      </c>
      <c r="I477" s="9"/>
    </row>
    <row r="478" spans="3:9" ht="33.75" x14ac:dyDescent="0.25">
      <c r="C478" s="37" t="s">
        <v>40</v>
      </c>
      <c r="D478" s="69" t="s">
        <v>912</v>
      </c>
      <c r="E478" s="108" t="s">
        <v>913</v>
      </c>
      <c r="F478" s="71" t="s">
        <v>2</v>
      </c>
      <c r="G478" s="104">
        <v>0</v>
      </c>
      <c r="H478" s="56" t="s">
        <v>3</v>
      </c>
      <c r="I478" s="9"/>
    </row>
    <row r="479" spans="3:9" ht="33.75" x14ac:dyDescent="0.25">
      <c r="C479" s="37" t="s">
        <v>40</v>
      </c>
      <c r="D479" s="69" t="s">
        <v>914</v>
      </c>
      <c r="E479" s="108" t="s">
        <v>915</v>
      </c>
      <c r="F479" s="71" t="s">
        <v>2</v>
      </c>
      <c r="G479" s="104">
        <v>0</v>
      </c>
      <c r="H479" s="56" t="s">
        <v>3</v>
      </c>
      <c r="I479" s="9"/>
    </row>
    <row r="480" spans="3:9" ht="33.75" x14ac:dyDescent="0.25">
      <c r="C480" s="37" t="s">
        <v>40</v>
      </c>
      <c r="D480" s="69" t="s">
        <v>916</v>
      </c>
      <c r="E480" s="108" t="s">
        <v>917</v>
      </c>
      <c r="F480" s="71" t="s">
        <v>2</v>
      </c>
      <c r="G480" s="104">
        <v>177.13406936442721</v>
      </c>
      <c r="H480" s="56" t="s">
        <v>3</v>
      </c>
      <c r="I480" s="9"/>
    </row>
    <row r="481" spans="3:9" ht="33.75" x14ac:dyDescent="0.25">
      <c r="C481" s="37" t="s">
        <v>40</v>
      </c>
      <c r="D481" s="69" t="s">
        <v>918</v>
      </c>
      <c r="E481" s="108" t="s">
        <v>919</v>
      </c>
      <c r="F481" s="71" t="s">
        <v>2</v>
      </c>
      <c r="G481" s="104">
        <v>0</v>
      </c>
      <c r="H481" s="56" t="s">
        <v>3</v>
      </c>
      <c r="I481" s="9"/>
    </row>
    <row r="482" spans="3:9" ht="33.75" x14ac:dyDescent="0.25">
      <c r="C482" s="37" t="s">
        <v>40</v>
      </c>
      <c r="D482" s="69" t="s">
        <v>920</v>
      </c>
      <c r="E482" s="108" t="s">
        <v>921</v>
      </c>
      <c r="F482" s="71" t="s">
        <v>2</v>
      </c>
      <c r="G482" s="104">
        <v>156.88428167549475</v>
      </c>
      <c r="H482" s="56" t="s">
        <v>3</v>
      </c>
      <c r="I482" s="9"/>
    </row>
    <row r="483" spans="3:9" ht="33.75" x14ac:dyDescent="0.25">
      <c r="C483" s="37" t="s">
        <v>40</v>
      </c>
      <c r="D483" s="69" t="s">
        <v>922</v>
      </c>
      <c r="E483" s="108" t="s">
        <v>923</v>
      </c>
      <c r="F483" s="71" t="s">
        <v>2</v>
      </c>
      <c r="G483" s="104">
        <v>0</v>
      </c>
      <c r="H483" s="56" t="s">
        <v>3</v>
      </c>
      <c r="I483" s="9"/>
    </row>
    <row r="484" spans="3:9" ht="33.75" x14ac:dyDescent="0.25">
      <c r="C484" s="37" t="s">
        <v>40</v>
      </c>
      <c r="D484" s="69" t="s">
        <v>924</v>
      </c>
      <c r="E484" s="108" t="s">
        <v>925</v>
      </c>
      <c r="F484" s="71" t="s">
        <v>2</v>
      </c>
      <c r="G484" s="104">
        <v>149.05612540435348</v>
      </c>
      <c r="H484" s="56" t="s">
        <v>3</v>
      </c>
      <c r="I484" s="9"/>
    </row>
    <row r="485" spans="3:9" ht="33.75" x14ac:dyDescent="0.25">
      <c r="C485" s="37" t="s">
        <v>40</v>
      </c>
      <c r="D485" s="69" t="s">
        <v>926</v>
      </c>
      <c r="E485" s="108" t="s">
        <v>927</v>
      </c>
      <c r="F485" s="71" t="s">
        <v>2</v>
      </c>
      <c r="G485" s="104">
        <v>174.28389825474335</v>
      </c>
      <c r="H485" s="56" t="s">
        <v>3</v>
      </c>
      <c r="I485" s="9"/>
    </row>
    <row r="486" spans="3:9" ht="33.75" x14ac:dyDescent="0.25">
      <c r="C486" s="37" t="s">
        <v>40</v>
      </c>
      <c r="D486" s="69" t="s">
        <v>928</v>
      </c>
      <c r="E486" s="108" t="s">
        <v>929</v>
      </c>
      <c r="F486" s="71" t="s">
        <v>2</v>
      </c>
      <c r="G486" s="104">
        <v>156.41332150798854</v>
      </c>
      <c r="H486" s="56" t="s">
        <v>3</v>
      </c>
      <c r="I486" s="9"/>
    </row>
    <row r="487" spans="3:9" ht="33.75" x14ac:dyDescent="0.25">
      <c r="C487" s="37" t="s">
        <v>40</v>
      </c>
      <c r="D487" s="69" t="s">
        <v>930</v>
      </c>
      <c r="E487" s="108" t="s">
        <v>931</v>
      </c>
      <c r="F487" s="71" t="s">
        <v>2</v>
      </c>
      <c r="G487" s="104">
        <v>174.78267088287487</v>
      </c>
      <c r="H487" s="56" t="s">
        <v>3</v>
      </c>
      <c r="I487" s="9"/>
    </row>
    <row r="488" spans="3:9" ht="33.75" x14ac:dyDescent="0.25">
      <c r="C488" s="37" t="s">
        <v>40</v>
      </c>
      <c r="D488" s="69" t="s">
        <v>932</v>
      </c>
      <c r="E488" s="108" t="s">
        <v>933</v>
      </c>
      <c r="F488" s="71" t="s">
        <v>2</v>
      </c>
      <c r="G488" s="104">
        <v>156.42982258372209</v>
      </c>
      <c r="H488" s="56" t="s">
        <v>3</v>
      </c>
      <c r="I488" s="9"/>
    </row>
    <row r="489" spans="3:9" ht="33.75" x14ac:dyDescent="0.25">
      <c r="C489" s="37" t="s">
        <v>40</v>
      </c>
      <c r="D489" s="69" t="s">
        <v>934</v>
      </c>
      <c r="E489" s="108" t="s">
        <v>935</v>
      </c>
      <c r="F489" s="71" t="s">
        <v>2</v>
      </c>
      <c r="G489" s="104">
        <v>178.94571199219183</v>
      </c>
      <c r="H489" s="56" t="s">
        <v>3</v>
      </c>
      <c r="I489" s="9"/>
    </row>
    <row r="490" spans="3:9" ht="33.75" x14ac:dyDescent="0.25">
      <c r="C490" s="37" t="s">
        <v>40</v>
      </c>
      <c r="D490" s="69" t="s">
        <v>936</v>
      </c>
      <c r="E490" s="108" t="s">
        <v>937</v>
      </c>
      <c r="F490" s="71" t="s">
        <v>2</v>
      </c>
      <c r="G490" s="104">
        <v>155.23734385272846</v>
      </c>
      <c r="H490" s="56" t="s">
        <v>3</v>
      </c>
      <c r="I490" s="9"/>
    </row>
    <row r="491" spans="3:9" ht="33.75" x14ac:dyDescent="0.25">
      <c r="C491" s="37" t="s">
        <v>40</v>
      </c>
      <c r="D491" s="69" t="s">
        <v>938</v>
      </c>
      <c r="E491" s="108" t="s">
        <v>939</v>
      </c>
      <c r="F491" s="71" t="s">
        <v>2</v>
      </c>
      <c r="G491" s="104">
        <v>180.19578012007767</v>
      </c>
      <c r="H491" s="56" t="s">
        <v>3</v>
      </c>
      <c r="I491" s="9"/>
    </row>
    <row r="492" spans="3:9" ht="33.75" x14ac:dyDescent="0.25">
      <c r="C492" s="37" t="s">
        <v>40</v>
      </c>
      <c r="D492" s="69" t="s">
        <v>940</v>
      </c>
      <c r="E492" s="108" t="s">
        <v>941</v>
      </c>
      <c r="F492" s="71" t="s">
        <v>2</v>
      </c>
      <c r="G492" s="104">
        <v>176.76269875953878</v>
      </c>
      <c r="H492" s="56" t="s">
        <v>3</v>
      </c>
      <c r="I492" s="9"/>
    </row>
    <row r="493" spans="3:9" ht="33.75" x14ac:dyDescent="0.25">
      <c r="C493" s="37" t="s">
        <v>40</v>
      </c>
      <c r="D493" s="69" t="s">
        <v>942</v>
      </c>
      <c r="E493" s="108" t="s">
        <v>943</v>
      </c>
      <c r="F493" s="71" t="s">
        <v>2</v>
      </c>
      <c r="G493" s="104">
        <v>155.89176604658039</v>
      </c>
      <c r="H493" s="56" t="s">
        <v>3</v>
      </c>
      <c r="I493" s="9"/>
    </row>
    <row r="494" spans="3:9" ht="33.75" x14ac:dyDescent="0.25">
      <c r="C494" s="37" t="s">
        <v>40</v>
      </c>
      <c r="D494" s="69" t="s">
        <v>944</v>
      </c>
      <c r="E494" s="108" t="s">
        <v>945</v>
      </c>
      <c r="F494" s="71" t="s">
        <v>2</v>
      </c>
      <c r="G494" s="104">
        <v>0</v>
      </c>
      <c r="H494" s="56" t="s">
        <v>3</v>
      </c>
      <c r="I494" s="9"/>
    </row>
    <row r="495" spans="3:9" ht="33.75" x14ac:dyDescent="0.25">
      <c r="C495" s="37" t="s">
        <v>40</v>
      </c>
      <c r="D495" s="69" t="s">
        <v>946</v>
      </c>
      <c r="E495" s="108" t="s">
        <v>947</v>
      </c>
      <c r="F495" s="71" t="s">
        <v>2</v>
      </c>
      <c r="G495" s="104">
        <v>155.81699477316295</v>
      </c>
      <c r="H495" s="56" t="s">
        <v>3</v>
      </c>
      <c r="I495" s="9"/>
    </row>
    <row r="496" spans="3:9" ht="33.75" x14ac:dyDescent="0.25">
      <c r="C496" s="37" t="s">
        <v>40</v>
      </c>
      <c r="D496" s="69" t="s">
        <v>948</v>
      </c>
      <c r="E496" s="108" t="s">
        <v>949</v>
      </c>
      <c r="F496" s="71" t="s">
        <v>2</v>
      </c>
      <c r="G496" s="104">
        <v>0</v>
      </c>
      <c r="H496" s="56" t="s">
        <v>3</v>
      </c>
      <c r="I496" s="9"/>
    </row>
    <row r="497" spans="3:9" ht="33.75" x14ac:dyDescent="0.25">
      <c r="C497" s="37" t="s">
        <v>40</v>
      </c>
      <c r="D497" s="69" t="s">
        <v>950</v>
      </c>
      <c r="E497" s="108" t="s">
        <v>951</v>
      </c>
      <c r="F497" s="71" t="s">
        <v>2</v>
      </c>
      <c r="G497" s="104">
        <v>0</v>
      </c>
      <c r="H497" s="56" t="s">
        <v>3</v>
      </c>
      <c r="I497" s="9"/>
    </row>
    <row r="498" spans="3:9" ht="33.75" x14ac:dyDescent="0.25">
      <c r="C498" s="37" t="s">
        <v>40</v>
      </c>
      <c r="D498" s="69" t="s">
        <v>952</v>
      </c>
      <c r="E498" s="108" t="s">
        <v>953</v>
      </c>
      <c r="F498" s="71" t="s">
        <v>2</v>
      </c>
      <c r="G498" s="104">
        <v>160.4045512010114</v>
      </c>
      <c r="H498" s="56" t="s">
        <v>3</v>
      </c>
      <c r="I498" s="9"/>
    </row>
    <row r="499" spans="3:9" ht="33.75" x14ac:dyDescent="0.25">
      <c r="C499" s="37" t="s">
        <v>40</v>
      </c>
      <c r="D499" s="69" t="s">
        <v>954</v>
      </c>
      <c r="E499" s="108" t="s">
        <v>955</v>
      </c>
      <c r="F499" s="71" t="s">
        <v>2</v>
      </c>
      <c r="G499" s="104">
        <v>155.35563507699732</v>
      </c>
      <c r="H499" s="56" t="s">
        <v>3</v>
      </c>
      <c r="I499" s="9"/>
    </row>
    <row r="500" spans="3:9" ht="33.75" x14ac:dyDescent="0.25">
      <c r="C500" s="37" t="s">
        <v>40</v>
      </c>
      <c r="D500" s="69" t="s">
        <v>956</v>
      </c>
      <c r="E500" s="108" t="s">
        <v>957</v>
      </c>
      <c r="F500" s="71" t="s">
        <v>2</v>
      </c>
      <c r="G500" s="104">
        <v>156.55582401163764</v>
      </c>
      <c r="H500" s="56" t="s">
        <v>3</v>
      </c>
      <c r="I500" s="9"/>
    </row>
    <row r="501" spans="3:9" ht="33.75" x14ac:dyDescent="0.25">
      <c r="C501" s="37" t="s">
        <v>40</v>
      </c>
      <c r="D501" s="69" t="s">
        <v>958</v>
      </c>
      <c r="E501" s="108" t="s">
        <v>959</v>
      </c>
      <c r="F501" s="71" t="s">
        <v>2</v>
      </c>
      <c r="G501" s="104">
        <v>0</v>
      </c>
      <c r="H501" s="56" t="s">
        <v>3</v>
      </c>
      <c r="I501" s="9"/>
    </row>
    <row r="502" spans="3:9" ht="33.75" x14ac:dyDescent="0.25">
      <c r="C502" s="37" t="s">
        <v>40</v>
      </c>
      <c r="D502" s="69" t="s">
        <v>960</v>
      </c>
      <c r="E502" s="108" t="s">
        <v>961</v>
      </c>
      <c r="F502" s="71" t="s">
        <v>2</v>
      </c>
      <c r="G502" s="104">
        <v>180.67172611844225</v>
      </c>
      <c r="H502" s="56" t="s">
        <v>3</v>
      </c>
      <c r="I502" s="9"/>
    </row>
    <row r="503" spans="3:9" ht="33.75" x14ac:dyDescent="0.25">
      <c r="C503" s="37" t="s">
        <v>40</v>
      </c>
      <c r="D503" s="69" t="s">
        <v>962</v>
      </c>
      <c r="E503" s="108" t="s">
        <v>963</v>
      </c>
      <c r="F503" s="71" t="s">
        <v>2</v>
      </c>
      <c r="G503" s="104">
        <v>180.29476069663605</v>
      </c>
      <c r="H503" s="56" t="s">
        <v>3</v>
      </c>
      <c r="I503" s="9"/>
    </row>
    <row r="504" spans="3:9" ht="33.75" x14ac:dyDescent="0.25">
      <c r="C504" s="37" t="s">
        <v>40</v>
      </c>
      <c r="D504" s="69" t="s">
        <v>964</v>
      </c>
      <c r="E504" s="108" t="s">
        <v>965</v>
      </c>
      <c r="F504" s="71" t="s">
        <v>2</v>
      </c>
      <c r="G504" s="104">
        <v>158.24051092681154</v>
      </c>
      <c r="H504" s="56" t="s">
        <v>3</v>
      </c>
      <c r="I504" s="9"/>
    </row>
    <row r="505" spans="3:9" ht="33.75" x14ac:dyDescent="0.25">
      <c r="C505" s="37" t="s">
        <v>40</v>
      </c>
      <c r="D505" s="69" t="s">
        <v>966</v>
      </c>
      <c r="E505" s="108" t="s">
        <v>967</v>
      </c>
      <c r="F505" s="71" t="s">
        <v>2</v>
      </c>
      <c r="G505" s="104">
        <v>175.59975992814634</v>
      </c>
      <c r="H505" s="56" t="s">
        <v>3</v>
      </c>
      <c r="I505" s="9"/>
    </row>
    <row r="506" spans="3:9" ht="33.75" x14ac:dyDescent="0.25">
      <c r="C506" s="37" t="s">
        <v>40</v>
      </c>
      <c r="D506" s="69" t="s">
        <v>968</v>
      </c>
      <c r="E506" s="108" t="s">
        <v>969</v>
      </c>
      <c r="F506" s="71" t="s">
        <v>2</v>
      </c>
      <c r="G506" s="104">
        <v>0</v>
      </c>
      <c r="H506" s="56" t="s">
        <v>3</v>
      </c>
      <c r="I506" s="9"/>
    </row>
    <row r="507" spans="3:9" ht="33.75" x14ac:dyDescent="0.25">
      <c r="C507" s="37" t="s">
        <v>40</v>
      </c>
      <c r="D507" s="69" t="s">
        <v>970</v>
      </c>
      <c r="E507" s="108" t="s">
        <v>971</v>
      </c>
      <c r="F507" s="71" t="s">
        <v>2</v>
      </c>
      <c r="G507" s="104">
        <v>180.62363180671107</v>
      </c>
      <c r="H507" s="56" t="s">
        <v>3</v>
      </c>
      <c r="I507" s="9"/>
    </row>
    <row r="508" spans="3:9" ht="33.75" x14ac:dyDescent="0.25">
      <c r="C508" s="37" t="s">
        <v>40</v>
      </c>
      <c r="D508" s="69" t="s">
        <v>972</v>
      </c>
      <c r="E508" s="108" t="s">
        <v>973</v>
      </c>
      <c r="F508" s="71" t="s">
        <v>2</v>
      </c>
      <c r="G508" s="104">
        <v>158.61731387814083</v>
      </c>
      <c r="H508" s="56" t="s">
        <v>3</v>
      </c>
      <c r="I508" s="9"/>
    </row>
    <row r="509" spans="3:9" ht="33.75" x14ac:dyDescent="0.25">
      <c r="C509" s="37" t="s">
        <v>40</v>
      </c>
      <c r="D509" s="69" t="s">
        <v>974</v>
      </c>
      <c r="E509" s="108" t="s">
        <v>975</v>
      </c>
      <c r="F509" s="71" t="s">
        <v>2</v>
      </c>
      <c r="G509" s="104">
        <v>181.24795206665732</v>
      </c>
      <c r="H509" s="56" t="s">
        <v>3</v>
      </c>
      <c r="I509" s="9"/>
    </row>
    <row r="510" spans="3:9" ht="33.75" x14ac:dyDescent="0.25">
      <c r="C510" s="37" t="s">
        <v>40</v>
      </c>
      <c r="D510" s="69" t="s">
        <v>976</v>
      </c>
      <c r="E510" s="108" t="s">
        <v>977</v>
      </c>
      <c r="F510" s="71" t="s">
        <v>2</v>
      </c>
      <c r="G510" s="104">
        <v>162.42580964918201</v>
      </c>
      <c r="H510" s="56" t="s">
        <v>3</v>
      </c>
      <c r="I510" s="9"/>
    </row>
    <row r="511" spans="3:9" ht="33.75" x14ac:dyDescent="0.25">
      <c r="C511" s="37" t="s">
        <v>40</v>
      </c>
      <c r="D511" s="69" t="s">
        <v>978</v>
      </c>
      <c r="E511" s="108" t="s">
        <v>979</v>
      </c>
      <c r="F511" s="71" t="s">
        <v>2</v>
      </c>
      <c r="G511" s="104">
        <v>155.08142590584487</v>
      </c>
      <c r="H511" s="56" t="s">
        <v>3</v>
      </c>
      <c r="I511" s="9"/>
    </row>
    <row r="512" spans="3:9" ht="33.75" x14ac:dyDescent="0.25">
      <c r="C512" s="37" t="s">
        <v>40</v>
      </c>
      <c r="D512" s="69" t="s">
        <v>980</v>
      </c>
      <c r="E512" s="108" t="s">
        <v>981</v>
      </c>
      <c r="F512" s="71" t="s">
        <v>2</v>
      </c>
      <c r="G512" s="104">
        <v>181.1567432711222</v>
      </c>
      <c r="H512" s="56" t="s">
        <v>3</v>
      </c>
      <c r="I512" s="9"/>
    </row>
    <row r="513" spans="3:9" ht="33.75" x14ac:dyDescent="0.25">
      <c r="C513" s="37" t="s">
        <v>40</v>
      </c>
      <c r="D513" s="69" t="s">
        <v>982</v>
      </c>
      <c r="E513" s="108" t="s">
        <v>983</v>
      </c>
      <c r="F513" s="71" t="s">
        <v>2</v>
      </c>
      <c r="G513" s="104">
        <v>0</v>
      </c>
      <c r="H513" s="56" t="s">
        <v>3</v>
      </c>
      <c r="I513" s="9"/>
    </row>
    <row r="514" spans="3:9" ht="33.75" x14ac:dyDescent="0.25">
      <c r="C514" s="37" t="s">
        <v>40</v>
      </c>
      <c r="D514" s="69" t="s">
        <v>984</v>
      </c>
      <c r="E514" s="108" t="s">
        <v>985</v>
      </c>
      <c r="F514" s="71" t="s">
        <v>2</v>
      </c>
      <c r="G514" s="104">
        <v>177.57851574820884</v>
      </c>
      <c r="H514" s="56" t="s">
        <v>3</v>
      </c>
      <c r="I514" s="9"/>
    </row>
    <row r="515" spans="3:9" ht="33.75" x14ac:dyDescent="0.25">
      <c r="C515" s="37" t="s">
        <v>40</v>
      </c>
      <c r="D515" s="69" t="s">
        <v>986</v>
      </c>
      <c r="E515" s="108" t="s">
        <v>987</v>
      </c>
      <c r="F515" s="71" t="s">
        <v>2</v>
      </c>
      <c r="G515" s="104">
        <v>155.61649208651903</v>
      </c>
      <c r="H515" s="56" t="s">
        <v>3</v>
      </c>
      <c r="I515" s="9"/>
    </row>
    <row r="516" spans="3:9" ht="33.75" x14ac:dyDescent="0.25">
      <c r="C516" s="37" t="s">
        <v>40</v>
      </c>
      <c r="D516" s="69" t="s">
        <v>988</v>
      </c>
      <c r="E516" s="108" t="s">
        <v>989</v>
      </c>
      <c r="F516" s="71" t="s">
        <v>2</v>
      </c>
      <c r="G516" s="104">
        <v>155.47387080772108</v>
      </c>
      <c r="H516" s="56" t="s">
        <v>3</v>
      </c>
      <c r="I516" s="9"/>
    </row>
    <row r="517" spans="3:9" ht="33.75" x14ac:dyDescent="0.25">
      <c r="C517" s="37" t="s">
        <v>40</v>
      </c>
      <c r="D517" s="69" t="s">
        <v>990</v>
      </c>
      <c r="E517" s="108" t="s">
        <v>991</v>
      </c>
      <c r="F517" s="71" t="s">
        <v>2</v>
      </c>
      <c r="G517" s="104">
        <v>156.3806298098566</v>
      </c>
      <c r="H517" s="56" t="s">
        <v>3</v>
      </c>
      <c r="I517" s="9"/>
    </row>
    <row r="518" spans="3:9" ht="33.75" x14ac:dyDescent="0.25">
      <c r="C518" s="37" t="s">
        <v>40</v>
      </c>
      <c r="D518" s="69" t="s">
        <v>992</v>
      </c>
      <c r="E518" s="108" t="s">
        <v>993</v>
      </c>
      <c r="F518" s="71" t="s">
        <v>2</v>
      </c>
      <c r="G518" s="104">
        <v>181.20676815342523</v>
      </c>
      <c r="H518" s="56" t="s">
        <v>3</v>
      </c>
      <c r="I518" s="9"/>
    </row>
    <row r="519" spans="3:9" ht="33.75" x14ac:dyDescent="0.25">
      <c r="C519" s="37" t="s">
        <v>40</v>
      </c>
      <c r="D519" s="69" t="s">
        <v>994</v>
      </c>
      <c r="E519" s="108" t="s">
        <v>995</v>
      </c>
      <c r="F519" s="71" t="s">
        <v>2</v>
      </c>
      <c r="G519" s="104">
        <v>163.05826423654977</v>
      </c>
      <c r="H519" s="56" t="s">
        <v>3</v>
      </c>
      <c r="I519" s="9"/>
    </row>
    <row r="520" spans="3:9" ht="33.75" x14ac:dyDescent="0.25">
      <c r="C520" s="37" t="s">
        <v>40</v>
      </c>
      <c r="D520" s="69" t="s">
        <v>996</v>
      </c>
      <c r="E520" s="108" t="s">
        <v>997</v>
      </c>
      <c r="F520" s="71" t="s">
        <v>2</v>
      </c>
      <c r="G520" s="104">
        <v>177.69124462174034</v>
      </c>
      <c r="H520" s="56" t="s">
        <v>3</v>
      </c>
      <c r="I520" s="9"/>
    </row>
    <row r="521" spans="3:9" ht="33.75" x14ac:dyDescent="0.25">
      <c r="C521" s="37" t="s">
        <v>40</v>
      </c>
      <c r="D521" s="69" t="s">
        <v>998</v>
      </c>
      <c r="E521" s="108" t="s">
        <v>999</v>
      </c>
      <c r="F521" s="71" t="s">
        <v>2</v>
      </c>
      <c r="G521" s="104">
        <v>176.56645023397368</v>
      </c>
      <c r="H521" s="56" t="s">
        <v>3</v>
      </c>
      <c r="I521" s="9"/>
    </row>
    <row r="522" spans="3:9" ht="33.75" x14ac:dyDescent="0.25">
      <c r="C522" s="37" t="s">
        <v>40</v>
      </c>
      <c r="D522" s="69" t="s">
        <v>1000</v>
      </c>
      <c r="E522" s="108" t="s">
        <v>1001</v>
      </c>
      <c r="F522" s="71" t="s">
        <v>2</v>
      </c>
      <c r="G522" s="104">
        <v>158.21663920922569</v>
      </c>
      <c r="H522" s="56" t="s">
        <v>3</v>
      </c>
      <c r="I522" s="9"/>
    </row>
    <row r="523" spans="3:9" ht="33.75" x14ac:dyDescent="0.25">
      <c r="C523" s="37" t="s">
        <v>40</v>
      </c>
      <c r="D523" s="69" t="s">
        <v>1002</v>
      </c>
      <c r="E523" s="108" t="s">
        <v>1003</v>
      </c>
      <c r="F523" s="71" t="s">
        <v>2</v>
      </c>
      <c r="G523" s="104">
        <v>154.88151290493403</v>
      </c>
      <c r="H523" s="56" t="s">
        <v>3</v>
      </c>
      <c r="I523" s="9"/>
    </row>
    <row r="524" spans="3:9" ht="33.75" x14ac:dyDescent="0.25">
      <c r="C524" s="37" t="s">
        <v>40</v>
      </c>
      <c r="D524" s="69" t="s">
        <v>1004</v>
      </c>
      <c r="E524" s="108" t="s">
        <v>1005</v>
      </c>
      <c r="F524" s="71" t="s">
        <v>2</v>
      </c>
      <c r="G524" s="104">
        <v>155.84020313750042</v>
      </c>
      <c r="H524" s="56" t="s">
        <v>3</v>
      </c>
      <c r="I524" s="9"/>
    </row>
    <row r="525" spans="3:9" ht="33.75" x14ac:dyDescent="0.25">
      <c r="C525" s="37" t="s">
        <v>40</v>
      </c>
      <c r="D525" s="69" t="s">
        <v>1006</v>
      </c>
      <c r="E525" s="108" t="s">
        <v>1007</v>
      </c>
      <c r="F525" s="71" t="s">
        <v>2</v>
      </c>
      <c r="G525" s="104">
        <v>183.1271319537608</v>
      </c>
      <c r="H525" s="56" t="s">
        <v>3</v>
      </c>
      <c r="I525" s="9"/>
    </row>
    <row r="526" spans="3:9" ht="33.75" x14ac:dyDescent="0.25">
      <c r="C526" s="37" t="s">
        <v>40</v>
      </c>
      <c r="D526" s="69" t="s">
        <v>1008</v>
      </c>
      <c r="E526" s="108" t="s">
        <v>1009</v>
      </c>
      <c r="F526" s="71" t="s">
        <v>2</v>
      </c>
      <c r="G526" s="104">
        <v>161.99710754667367</v>
      </c>
      <c r="H526" s="56" t="s">
        <v>3</v>
      </c>
      <c r="I526" s="9"/>
    </row>
    <row r="527" spans="3:9" ht="33.75" x14ac:dyDescent="0.25">
      <c r="C527" s="37" t="s">
        <v>40</v>
      </c>
      <c r="D527" s="69" t="s">
        <v>1010</v>
      </c>
      <c r="E527" s="108" t="s">
        <v>1011</v>
      </c>
      <c r="F527" s="71" t="s">
        <v>2</v>
      </c>
      <c r="G527" s="104">
        <v>183.76518762166884</v>
      </c>
      <c r="H527" s="56" t="s">
        <v>3</v>
      </c>
      <c r="I527" s="9"/>
    </row>
    <row r="528" spans="3:9" ht="33.75" x14ac:dyDescent="0.25">
      <c r="C528" s="37" t="s">
        <v>40</v>
      </c>
      <c r="D528" s="69" t="s">
        <v>1012</v>
      </c>
      <c r="E528" s="108" t="s">
        <v>1013</v>
      </c>
      <c r="F528" s="71" t="s">
        <v>2</v>
      </c>
      <c r="G528" s="104">
        <v>156.10029825046888</v>
      </c>
      <c r="H528" s="56" t="s">
        <v>3</v>
      </c>
      <c r="I528" s="9"/>
    </row>
    <row r="529" spans="1:29" ht="33.75" x14ac:dyDescent="0.25">
      <c r="C529" s="37" t="s">
        <v>40</v>
      </c>
      <c r="D529" s="69" t="s">
        <v>1014</v>
      </c>
      <c r="E529" s="108" t="s">
        <v>1015</v>
      </c>
      <c r="F529" s="71" t="s">
        <v>2</v>
      </c>
      <c r="G529" s="104">
        <v>168.24413976116765</v>
      </c>
      <c r="H529" s="56" t="s">
        <v>3</v>
      </c>
      <c r="I529" s="9"/>
    </row>
    <row r="530" spans="1:29" ht="33.75" x14ac:dyDescent="0.25">
      <c r="C530" s="37" t="s">
        <v>40</v>
      </c>
      <c r="D530" s="69" t="s">
        <v>1016</v>
      </c>
      <c r="E530" s="108" t="s">
        <v>1017</v>
      </c>
      <c r="F530" s="71" t="s">
        <v>2</v>
      </c>
      <c r="G530" s="104">
        <v>152.730084510974</v>
      </c>
      <c r="H530" s="56" t="s">
        <v>3</v>
      </c>
      <c r="I530" s="9"/>
    </row>
    <row r="531" spans="1:29" ht="33.75" x14ac:dyDescent="0.25">
      <c r="C531" s="37" t="s">
        <v>40</v>
      </c>
      <c r="D531" s="69" t="s">
        <v>1018</v>
      </c>
      <c r="E531" s="108" t="s">
        <v>1019</v>
      </c>
      <c r="F531" s="71" t="s">
        <v>2</v>
      </c>
      <c r="G531" s="104">
        <v>159.42761734367434</v>
      </c>
      <c r="H531" s="56" t="s">
        <v>3</v>
      </c>
      <c r="I531" s="9"/>
    </row>
    <row r="532" spans="1:29" ht="33.75" x14ac:dyDescent="0.25">
      <c r="C532" s="37" t="s">
        <v>40</v>
      </c>
      <c r="D532" s="69" t="s">
        <v>1020</v>
      </c>
      <c r="E532" s="108" t="s">
        <v>1021</v>
      </c>
      <c r="F532" s="71" t="s">
        <v>2</v>
      </c>
      <c r="G532" s="104">
        <v>184.85795290169534</v>
      </c>
      <c r="H532" s="56" t="s">
        <v>3</v>
      </c>
      <c r="I532" s="9"/>
    </row>
    <row r="533" spans="1:29" ht="33.75" x14ac:dyDescent="0.25">
      <c r="C533" s="37" t="s">
        <v>40</v>
      </c>
      <c r="D533" s="69" t="s">
        <v>1022</v>
      </c>
      <c r="E533" s="108" t="s">
        <v>1023</v>
      </c>
      <c r="F533" s="71" t="s">
        <v>2</v>
      </c>
      <c r="G533" s="104">
        <v>152.96445193558523</v>
      </c>
      <c r="H533" s="56" t="s">
        <v>3</v>
      </c>
      <c r="I533" s="9"/>
    </row>
    <row r="534" spans="1:29" ht="33.75" x14ac:dyDescent="0.25">
      <c r="C534" s="37" t="s">
        <v>40</v>
      </c>
      <c r="D534" s="69" t="s">
        <v>1024</v>
      </c>
      <c r="E534" s="108" t="s">
        <v>1025</v>
      </c>
      <c r="F534" s="71" t="s">
        <v>2</v>
      </c>
      <c r="G534" s="104">
        <v>158.71049043961881</v>
      </c>
      <c r="H534" s="56" t="s">
        <v>3</v>
      </c>
      <c r="I534" s="9"/>
    </row>
    <row r="535" spans="1:29" ht="33.75" x14ac:dyDescent="0.25">
      <c r="C535" s="37" t="s">
        <v>40</v>
      </c>
      <c r="D535" s="69" t="s">
        <v>1026</v>
      </c>
      <c r="E535" s="108" t="s">
        <v>1027</v>
      </c>
      <c r="F535" s="71" t="s">
        <v>2</v>
      </c>
      <c r="G535" s="104">
        <v>0</v>
      </c>
      <c r="H535" s="56" t="s">
        <v>3</v>
      </c>
      <c r="I535" s="9"/>
    </row>
    <row r="536" spans="1:29" ht="33.75" x14ac:dyDescent="0.25">
      <c r="C536" s="37" t="s">
        <v>40</v>
      </c>
      <c r="D536" s="69" t="s">
        <v>1028</v>
      </c>
      <c r="E536" s="108" t="s">
        <v>1029</v>
      </c>
      <c r="F536" s="71" t="s">
        <v>2</v>
      </c>
      <c r="G536" s="104">
        <v>159.04313725490195</v>
      </c>
      <c r="H536" s="56" t="s">
        <v>3</v>
      </c>
      <c r="I536" s="9"/>
    </row>
    <row r="537" spans="1:29" ht="33.75" x14ac:dyDescent="0.25">
      <c r="C537" s="37" t="s">
        <v>40</v>
      </c>
      <c r="D537" s="69" t="s">
        <v>1030</v>
      </c>
      <c r="E537" s="108" t="s">
        <v>1031</v>
      </c>
      <c r="F537" s="71" t="s">
        <v>2</v>
      </c>
      <c r="G537" s="104">
        <v>159.52578562008276</v>
      </c>
      <c r="H537" s="56" t="s">
        <v>3</v>
      </c>
      <c r="I537" s="9"/>
    </row>
    <row r="538" spans="1:29" ht="33.75" x14ac:dyDescent="0.25">
      <c r="C538" s="38"/>
      <c r="D538" s="92"/>
      <c r="E538" s="109" t="s">
        <v>571</v>
      </c>
      <c r="F538" s="102"/>
      <c r="G538" s="103"/>
      <c r="H538" s="62" t="s">
        <v>1032</v>
      </c>
      <c r="I538" s="9"/>
    </row>
    <row r="539" spans="1:29" ht="67.5" x14ac:dyDescent="0.25">
      <c r="C539" s="14"/>
      <c r="D539" s="69" t="s">
        <v>1033</v>
      </c>
      <c r="E539" s="70" t="s">
        <v>1034</v>
      </c>
      <c r="F539" s="71" t="s">
        <v>13</v>
      </c>
      <c r="G539" s="104">
        <v>167.3</v>
      </c>
      <c r="H539" s="56" t="s">
        <v>1035</v>
      </c>
      <c r="I539" s="9"/>
    </row>
    <row r="540" spans="1:29" s="36" customFormat="1" ht="4.5" customHeight="1" x14ac:dyDescent="0.25">
      <c r="A540" s="42"/>
      <c r="B540" s="3"/>
      <c r="C540" s="33"/>
      <c r="D540" s="73" t="s">
        <v>1036</v>
      </c>
      <c r="E540" s="93"/>
      <c r="F540" s="75"/>
      <c r="G540" s="94"/>
      <c r="H540" s="61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4"/>
      <c r="T540" s="3"/>
      <c r="U540" s="3"/>
      <c r="V540" s="3"/>
      <c r="W540" s="3"/>
      <c r="X540" s="3"/>
      <c r="Y540" s="35"/>
      <c r="Z540" s="35"/>
      <c r="AA540" s="35"/>
      <c r="AB540" s="35"/>
      <c r="AC540" s="35"/>
    </row>
    <row r="541" spans="1:29" ht="33.75" x14ac:dyDescent="0.25">
      <c r="C541" s="37" t="s">
        <v>40</v>
      </c>
      <c r="D541" s="69" t="s">
        <v>1037</v>
      </c>
      <c r="E541" s="108" t="s">
        <v>611</v>
      </c>
      <c r="F541" s="71" t="s">
        <v>13</v>
      </c>
      <c r="G541" s="104">
        <v>185.17016002898262</v>
      </c>
      <c r="H541" s="56" t="s">
        <v>14</v>
      </c>
      <c r="I541" s="9"/>
    </row>
    <row r="542" spans="1:29" ht="33.75" x14ac:dyDescent="0.25">
      <c r="C542" s="37" t="s">
        <v>40</v>
      </c>
      <c r="D542" s="69" t="s">
        <v>1038</v>
      </c>
      <c r="E542" s="108" t="s">
        <v>613</v>
      </c>
      <c r="F542" s="71" t="s">
        <v>13</v>
      </c>
      <c r="G542" s="104">
        <v>185.13768057705551</v>
      </c>
      <c r="H542" s="56" t="s">
        <v>14</v>
      </c>
      <c r="I542" s="9"/>
    </row>
    <row r="543" spans="1:29" ht="33.75" x14ac:dyDescent="0.25">
      <c r="C543" s="37" t="s">
        <v>40</v>
      </c>
      <c r="D543" s="69" t="s">
        <v>1039</v>
      </c>
      <c r="E543" s="108" t="s">
        <v>615</v>
      </c>
      <c r="F543" s="71" t="s">
        <v>13</v>
      </c>
      <c r="G543" s="104">
        <v>164.57207943323738</v>
      </c>
      <c r="H543" s="56" t="s">
        <v>14</v>
      </c>
      <c r="I543" s="9"/>
    </row>
    <row r="544" spans="1:29" ht="33.75" x14ac:dyDescent="0.25">
      <c r="C544" s="37" t="s">
        <v>40</v>
      </c>
      <c r="D544" s="69" t="s">
        <v>1040</v>
      </c>
      <c r="E544" s="108" t="s">
        <v>617</v>
      </c>
      <c r="F544" s="71" t="s">
        <v>13</v>
      </c>
      <c r="G544" s="104">
        <v>162.28979149333131</v>
      </c>
      <c r="H544" s="56" t="s">
        <v>14</v>
      </c>
      <c r="I544" s="9"/>
    </row>
    <row r="545" spans="3:9" ht="33.75" x14ac:dyDescent="0.25">
      <c r="C545" s="37" t="s">
        <v>40</v>
      </c>
      <c r="D545" s="69" t="s">
        <v>1041</v>
      </c>
      <c r="E545" s="108" t="s">
        <v>619</v>
      </c>
      <c r="F545" s="71" t="s">
        <v>13</v>
      </c>
      <c r="G545" s="104">
        <v>180.68763622322197</v>
      </c>
      <c r="H545" s="56" t="s">
        <v>14</v>
      </c>
      <c r="I545" s="9"/>
    </row>
    <row r="546" spans="3:9" ht="33.75" x14ac:dyDescent="0.25">
      <c r="C546" s="37" t="s">
        <v>40</v>
      </c>
      <c r="D546" s="69" t="s">
        <v>1042</v>
      </c>
      <c r="E546" s="108" t="s">
        <v>621</v>
      </c>
      <c r="F546" s="71" t="s">
        <v>13</v>
      </c>
      <c r="G546" s="104">
        <v>177.8744727761472</v>
      </c>
      <c r="H546" s="56" t="s">
        <v>14</v>
      </c>
      <c r="I546" s="9"/>
    </row>
    <row r="547" spans="3:9" ht="33.75" x14ac:dyDescent="0.25">
      <c r="C547" s="37" t="s">
        <v>40</v>
      </c>
      <c r="D547" s="69" t="s">
        <v>1043</v>
      </c>
      <c r="E547" s="108" t="s">
        <v>623</v>
      </c>
      <c r="F547" s="71" t="s">
        <v>13</v>
      </c>
      <c r="G547" s="104">
        <v>156.77592039379365</v>
      </c>
      <c r="H547" s="56" t="s">
        <v>14</v>
      </c>
      <c r="I547" s="9"/>
    </row>
    <row r="548" spans="3:9" ht="33.75" x14ac:dyDescent="0.25">
      <c r="C548" s="37" t="s">
        <v>40</v>
      </c>
      <c r="D548" s="69" t="s">
        <v>1044</v>
      </c>
      <c r="E548" s="108" t="s">
        <v>625</v>
      </c>
      <c r="F548" s="71" t="s">
        <v>13</v>
      </c>
      <c r="G548" s="104">
        <v>171.27746285465821</v>
      </c>
      <c r="H548" s="56" t="s">
        <v>14</v>
      </c>
      <c r="I548" s="9"/>
    </row>
    <row r="549" spans="3:9" ht="33.75" x14ac:dyDescent="0.25">
      <c r="C549" s="37" t="s">
        <v>40</v>
      </c>
      <c r="D549" s="69" t="s">
        <v>1045</v>
      </c>
      <c r="E549" s="108" t="s">
        <v>627</v>
      </c>
      <c r="F549" s="71" t="s">
        <v>13</v>
      </c>
      <c r="G549" s="104">
        <v>174.3255190109634</v>
      </c>
      <c r="H549" s="56" t="s">
        <v>14</v>
      </c>
      <c r="I549" s="9"/>
    </row>
    <row r="550" spans="3:9" ht="33.75" x14ac:dyDescent="0.25">
      <c r="C550" s="37" t="s">
        <v>40</v>
      </c>
      <c r="D550" s="69" t="s">
        <v>1046</v>
      </c>
      <c r="E550" s="108" t="s">
        <v>629</v>
      </c>
      <c r="F550" s="71" t="s">
        <v>13</v>
      </c>
      <c r="G550" s="104">
        <v>157.31680832966359</v>
      </c>
      <c r="H550" s="56" t="s">
        <v>14</v>
      </c>
      <c r="I550" s="9"/>
    </row>
    <row r="551" spans="3:9" ht="33.75" x14ac:dyDescent="0.25">
      <c r="C551" s="37" t="s">
        <v>40</v>
      </c>
      <c r="D551" s="69" t="s">
        <v>1047</v>
      </c>
      <c r="E551" s="108" t="s">
        <v>631</v>
      </c>
      <c r="F551" s="71" t="s">
        <v>13</v>
      </c>
      <c r="G551" s="104">
        <v>155.50828909117439</v>
      </c>
      <c r="H551" s="56" t="s">
        <v>14</v>
      </c>
      <c r="I551" s="9"/>
    </row>
    <row r="552" spans="3:9" ht="33.75" x14ac:dyDescent="0.25">
      <c r="C552" s="37" t="s">
        <v>40</v>
      </c>
      <c r="D552" s="69" t="s">
        <v>1048</v>
      </c>
      <c r="E552" s="108" t="s">
        <v>633</v>
      </c>
      <c r="F552" s="71" t="s">
        <v>13</v>
      </c>
      <c r="G552" s="104">
        <v>157.57718405915247</v>
      </c>
      <c r="H552" s="56" t="s">
        <v>14</v>
      </c>
      <c r="I552" s="9"/>
    </row>
    <row r="553" spans="3:9" ht="33.75" x14ac:dyDescent="0.25">
      <c r="C553" s="37" t="s">
        <v>40</v>
      </c>
      <c r="D553" s="69" t="s">
        <v>1049</v>
      </c>
      <c r="E553" s="108" t="s">
        <v>635</v>
      </c>
      <c r="F553" s="71" t="s">
        <v>13</v>
      </c>
      <c r="G553" s="104">
        <v>167.8292779816922</v>
      </c>
      <c r="H553" s="56" t="s">
        <v>14</v>
      </c>
      <c r="I553" s="9"/>
    </row>
    <row r="554" spans="3:9" ht="33.75" x14ac:dyDescent="0.25">
      <c r="C554" s="37" t="s">
        <v>40</v>
      </c>
      <c r="D554" s="69" t="s">
        <v>1050</v>
      </c>
      <c r="E554" s="108" t="s">
        <v>637</v>
      </c>
      <c r="F554" s="71" t="s">
        <v>13</v>
      </c>
      <c r="G554" s="104">
        <v>160.96670245937361</v>
      </c>
      <c r="H554" s="56" t="s">
        <v>14</v>
      </c>
      <c r="I554" s="9"/>
    </row>
    <row r="555" spans="3:9" ht="33.75" x14ac:dyDescent="0.25">
      <c r="C555" s="37" t="s">
        <v>40</v>
      </c>
      <c r="D555" s="69" t="s">
        <v>1051</v>
      </c>
      <c r="E555" s="108" t="s">
        <v>639</v>
      </c>
      <c r="F555" s="71" t="s">
        <v>13</v>
      </c>
      <c r="G555" s="104">
        <v>171.78578435437581</v>
      </c>
      <c r="H555" s="56" t="s">
        <v>14</v>
      </c>
      <c r="I555" s="9"/>
    </row>
    <row r="556" spans="3:9" ht="33.75" x14ac:dyDescent="0.25">
      <c r="C556" s="37" t="s">
        <v>40</v>
      </c>
      <c r="D556" s="69" t="s">
        <v>1052</v>
      </c>
      <c r="E556" s="108" t="s">
        <v>641</v>
      </c>
      <c r="F556" s="71" t="s">
        <v>13</v>
      </c>
      <c r="G556" s="104">
        <v>154.13340207056513</v>
      </c>
      <c r="H556" s="56" t="s">
        <v>14</v>
      </c>
      <c r="I556" s="9"/>
    </row>
    <row r="557" spans="3:9" ht="33.75" x14ac:dyDescent="0.25">
      <c r="C557" s="37" t="s">
        <v>40</v>
      </c>
      <c r="D557" s="69" t="s">
        <v>1053</v>
      </c>
      <c r="E557" s="108" t="s">
        <v>643</v>
      </c>
      <c r="F557" s="71" t="s">
        <v>13</v>
      </c>
      <c r="G557" s="104">
        <v>155.48813566458259</v>
      </c>
      <c r="H557" s="56" t="s">
        <v>14</v>
      </c>
      <c r="I557" s="9"/>
    </row>
    <row r="558" spans="3:9" ht="33.75" x14ac:dyDescent="0.25">
      <c r="C558" s="37" t="s">
        <v>40</v>
      </c>
      <c r="D558" s="69" t="s">
        <v>1054</v>
      </c>
      <c r="E558" s="108" t="s">
        <v>645</v>
      </c>
      <c r="F558" s="71" t="s">
        <v>13</v>
      </c>
      <c r="G558" s="104">
        <v>158.77719484369783</v>
      </c>
      <c r="H558" s="56" t="s">
        <v>14</v>
      </c>
      <c r="I558" s="9"/>
    </row>
    <row r="559" spans="3:9" ht="33.75" x14ac:dyDescent="0.25">
      <c r="C559" s="37" t="s">
        <v>40</v>
      </c>
      <c r="D559" s="69" t="s">
        <v>1055</v>
      </c>
      <c r="E559" s="108" t="s">
        <v>647</v>
      </c>
      <c r="F559" s="71" t="s">
        <v>13</v>
      </c>
      <c r="G559" s="104">
        <v>175.89483660615116</v>
      </c>
      <c r="H559" s="56" t="s">
        <v>14</v>
      </c>
      <c r="I559" s="9"/>
    </row>
    <row r="560" spans="3:9" ht="33.75" x14ac:dyDescent="0.25">
      <c r="C560" s="37" t="s">
        <v>40</v>
      </c>
      <c r="D560" s="69" t="s">
        <v>1056</v>
      </c>
      <c r="E560" s="108" t="s">
        <v>649</v>
      </c>
      <c r="F560" s="71" t="s">
        <v>13</v>
      </c>
      <c r="G560" s="104">
        <v>177.57625849511732</v>
      </c>
      <c r="H560" s="56" t="s">
        <v>14</v>
      </c>
      <c r="I560" s="9"/>
    </row>
    <row r="561" spans="3:9" ht="33.75" x14ac:dyDescent="0.25">
      <c r="C561" s="37" t="s">
        <v>40</v>
      </c>
      <c r="D561" s="69" t="s">
        <v>1057</v>
      </c>
      <c r="E561" s="108" t="s">
        <v>651</v>
      </c>
      <c r="F561" s="71" t="s">
        <v>13</v>
      </c>
      <c r="G561" s="104">
        <v>180.70985518551606</v>
      </c>
      <c r="H561" s="56" t="s">
        <v>14</v>
      </c>
      <c r="I561" s="9"/>
    </row>
    <row r="562" spans="3:9" ht="33.75" x14ac:dyDescent="0.25">
      <c r="C562" s="37" t="s">
        <v>40</v>
      </c>
      <c r="D562" s="69" t="s">
        <v>1058</v>
      </c>
      <c r="E562" s="108" t="s">
        <v>653</v>
      </c>
      <c r="F562" s="71" t="s">
        <v>13</v>
      </c>
      <c r="G562" s="104">
        <v>154.10926161872968</v>
      </c>
      <c r="H562" s="56" t="s">
        <v>14</v>
      </c>
      <c r="I562" s="9"/>
    </row>
    <row r="563" spans="3:9" ht="33.75" x14ac:dyDescent="0.25">
      <c r="C563" s="37" t="s">
        <v>40</v>
      </c>
      <c r="D563" s="69" t="s">
        <v>1059</v>
      </c>
      <c r="E563" s="108" t="s">
        <v>655</v>
      </c>
      <c r="F563" s="71" t="s">
        <v>13</v>
      </c>
      <c r="G563" s="104">
        <v>166.88931681403275</v>
      </c>
      <c r="H563" s="56" t="s">
        <v>14</v>
      </c>
      <c r="I563" s="9"/>
    </row>
    <row r="564" spans="3:9" ht="33.75" x14ac:dyDescent="0.25">
      <c r="C564" s="37" t="s">
        <v>40</v>
      </c>
      <c r="D564" s="69" t="s">
        <v>1060</v>
      </c>
      <c r="E564" s="108" t="s">
        <v>657</v>
      </c>
      <c r="F564" s="71" t="s">
        <v>13</v>
      </c>
      <c r="G564" s="104">
        <v>175.85992694865698</v>
      </c>
      <c r="H564" s="56" t="s">
        <v>14</v>
      </c>
      <c r="I564" s="9"/>
    </row>
    <row r="565" spans="3:9" ht="33.75" x14ac:dyDescent="0.25">
      <c r="C565" s="37" t="s">
        <v>40</v>
      </c>
      <c r="D565" s="69" t="s">
        <v>1061</v>
      </c>
      <c r="E565" s="108" t="s">
        <v>659</v>
      </c>
      <c r="F565" s="71" t="s">
        <v>13</v>
      </c>
      <c r="G565" s="104">
        <v>177.07961664523086</v>
      </c>
      <c r="H565" s="56" t="s">
        <v>14</v>
      </c>
      <c r="I565" s="9"/>
    </row>
    <row r="566" spans="3:9" ht="33.75" x14ac:dyDescent="0.25">
      <c r="C566" s="37" t="s">
        <v>40</v>
      </c>
      <c r="D566" s="69" t="s">
        <v>1062</v>
      </c>
      <c r="E566" s="108" t="s">
        <v>661</v>
      </c>
      <c r="F566" s="71" t="s">
        <v>13</v>
      </c>
      <c r="G566" s="104">
        <v>158.20585457979229</v>
      </c>
      <c r="H566" s="56" t="s">
        <v>14</v>
      </c>
      <c r="I566" s="9"/>
    </row>
    <row r="567" spans="3:9" ht="33.75" x14ac:dyDescent="0.25">
      <c r="C567" s="37" t="s">
        <v>40</v>
      </c>
      <c r="D567" s="69" t="s">
        <v>1063</v>
      </c>
      <c r="E567" s="108" t="s">
        <v>663</v>
      </c>
      <c r="F567" s="71" t="s">
        <v>13</v>
      </c>
      <c r="G567" s="104">
        <v>183.22954265995003</v>
      </c>
      <c r="H567" s="56" t="s">
        <v>14</v>
      </c>
      <c r="I567" s="9"/>
    </row>
    <row r="568" spans="3:9" ht="33.75" x14ac:dyDescent="0.25">
      <c r="C568" s="37" t="s">
        <v>40</v>
      </c>
      <c r="D568" s="69" t="s">
        <v>1064</v>
      </c>
      <c r="E568" s="108" t="s">
        <v>665</v>
      </c>
      <c r="F568" s="71" t="s">
        <v>13</v>
      </c>
      <c r="G568" s="104">
        <v>161.93147386312</v>
      </c>
      <c r="H568" s="56" t="s">
        <v>14</v>
      </c>
      <c r="I568" s="9"/>
    </row>
    <row r="569" spans="3:9" ht="33.75" x14ac:dyDescent="0.25">
      <c r="C569" s="37" t="s">
        <v>40</v>
      </c>
      <c r="D569" s="69" t="s">
        <v>1065</v>
      </c>
      <c r="E569" s="108" t="s">
        <v>667</v>
      </c>
      <c r="F569" s="71" t="s">
        <v>13</v>
      </c>
      <c r="G569" s="104">
        <v>162.38121138603256</v>
      </c>
      <c r="H569" s="56" t="s">
        <v>14</v>
      </c>
      <c r="I569" s="9"/>
    </row>
    <row r="570" spans="3:9" ht="33.75" x14ac:dyDescent="0.25">
      <c r="C570" s="37" t="s">
        <v>40</v>
      </c>
      <c r="D570" s="69" t="s">
        <v>1066</v>
      </c>
      <c r="E570" s="108" t="s">
        <v>669</v>
      </c>
      <c r="F570" s="71" t="s">
        <v>13</v>
      </c>
      <c r="G570" s="104">
        <v>157.443269641623</v>
      </c>
      <c r="H570" s="56" t="s">
        <v>14</v>
      </c>
      <c r="I570" s="9"/>
    </row>
    <row r="571" spans="3:9" ht="33.75" x14ac:dyDescent="0.25">
      <c r="C571" s="37" t="s">
        <v>40</v>
      </c>
      <c r="D571" s="69" t="s">
        <v>1067</v>
      </c>
      <c r="E571" s="108" t="s">
        <v>671</v>
      </c>
      <c r="F571" s="71" t="s">
        <v>13</v>
      </c>
      <c r="G571" s="104">
        <v>163.94026030607859</v>
      </c>
      <c r="H571" s="56" t="s">
        <v>14</v>
      </c>
      <c r="I571" s="9"/>
    </row>
    <row r="572" spans="3:9" ht="33.75" x14ac:dyDescent="0.25">
      <c r="C572" s="37" t="s">
        <v>40</v>
      </c>
      <c r="D572" s="69" t="s">
        <v>1068</v>
      </c>
      <c r="E572" s="108" t="s">
        <v>673</v>
      </c>
      <c r="F572" s="71" t="s">
        <v>13</v>
      </c>
      <c r="G572" s="104">
        <v>0</v>
      </c>
      <c r="H572" s="56" t="s">
        <v>14</v>
      </c>
      <c r="I572" s="9"/>
    </row>
    <row r="573" spans="3:9" ht="33.75" x14ac:dyDescent="0.25">
      <c r="C573" s="37" t="s">
        <v>40</v>
      </c>
      <c r="D573" s="69" t="s">
        <v>1069</v>
      </c>
      <c r="E573" s="108" t="s">
        <v>675</v>
      </c>
      <c r="F573" s="71" t="s">
        <v>13</v>
      </c>
      <c r="G573" s="104">
        <v>0</v>
      </c>
      <c r="H573" s="56" t="s">
        <v>14</v>
      </c>
      <c r="I573" s="9"/>
    </row>
    <row r="574" spans="3:9" ht="33.75" x14ac:dyDescent="0.25">
      <c r="C574" s="37" t="s">
        <v>40</v>
      </c>
      <c r="D574" s="69" t="s">
        <v>1070</v>
      </c>
      <c r="E574" s="108" t="s">
        <v>677</v>
      </c>
      <c r="F574" s="71" t="s">
        <v>13</v>
      </c>
      <c r="G574" s="104">
        <v>180.76349630365902</v>
      </c>
      <c r="H574" s="56" t="s">
        <v>14</v>
      </c>
      <c r="I574" s="9"/>
    </row>
    <row r="575" spans="3:9" ht="33.75" x14ac:dyDescent="0.25">
      <c r="C575" s="37" t="s">
        <v>40</v>
      </c>
      <c r="D575" s="69" t="s">
        <v>1071</v>
      </c>
      <c r="E575" s="108" t="s">
        <v>679</v>
      </c>
      <c r="F575" s="71" t="s">
        <v>13</v>
      </c>
      <c r="G575" s="104">
        <v>181.3582965398264</v>
      </c>
      <c r="H575" s="56" t="s">
        <v>14</v>
      </c>
      <c r="I575" s="9"/>
    </row>
    <row r="576" spans="3:9" ht="33.75" x14ac:dyDescent="0.25">
      <c r="C576" s="37" t="s">
        <v>40</v>
      </c>
      <c r="D576" s="69" t="s">
        <v>1072</v>
      </c>
      <c r="E576" s="108" t="s">
        <v>681</v>
      </c>
      <c r="F576" s="71" t="s">
        <v>13</v>
      </c>
      <c r="G576" s="104">
        <v>176.33129967764879</v>
      </c>
      <c r="H576" s="56" t="s">
        <v>14</v>
      </c>
      <c r="I576" s="9"/>
    </row>
    <row r="577" spans="3:9" ht="33.75" x14ac:dyDescent="0.25">
      <c r="C577" s="37" t="s">
        <v>40</v>
      </c>
      <c r="D577" s="69" t="s">
        <v>1073</v>
      </c>
      <c r="E577" s="108" t="s">
        <v>683</v>
      </c>
      <c r="F577" s="71" t="s">
        <v>13</v>
      </c>
      <c r="G577" s="104">
        <v>154.66130425748312</v>
      </c>
      <c r="H577" s="56" t="s">
        <v>14</v>
      </c>
      <c r="I577" s="9"/>
    </row>
    <row r="578" spans="3:9" ht="33.75" x14ac:dyDescent="0.25">
      <c r="C578" s="37" t="s">
        <v>40</v>
      </c>
      <c r="D578" s="69" t="s">
        <v>1074</v>
      </c>
      <c r="E578" s="108" t="s">
        <v>685</v>
      </c>
      <c r="F578" s="71" t="s">
        <v>13</v>
      </c>
      <c r="G578" s="104">
        <v>184.8258765174688</v>
      </c>
      <c r="H578" s="56" t="s">
        <v>14</v>
      </c>
      <c r="I578" s="9"/>
    </row>
    <row r="579" spans="3:9" ht="33.75" x14ac:dyDescent="0.25">
      <c r="C579" s="37" t="s">
        <v>40</v>
      </c>
      <c r="D579" s="69" t="s">
        <v>1075</v>
      </c>
      <c r="E579" s="108" t="s">
        <v>687</v>
      </c>
      <c r="F579" s="71" t="s">
        <v>13</v>
      </c>
      <c r="G579" s="104">
        <v>155.91019112148317</v>
      </c>
      <c r="H579" s="56" t="s">
        <v>14</v>
      </c>
      <c r="I579" s="9"/>
    </row>
    <row r="580" spans="3:9" ht="33.75" x14ac:dyDescent="0.25">
      <c r="C580" s="37" t="s">
        <v>40</v>
      </c>
      <c r="D580" s="69" t="s">
        <v>1076</v>
      </c>
      <c r="E580" s="108" t="s">
        <v>689</v>
      </c>
      <c r="F580" s="71" t="s">
        <v>13</v>
      </c>
      <c r="G580" s="104">
        <v>180.19456512950828</v>
      </c>
      <c r="H580" s="56" t="s">
        <v>14</v>
      </c>
      <c r="I580" s="9"/>
    </row>
    <row r="581" spans="3:9" ht="33.75" x14ac:dyDescent="0.25">
      <c r="C581" s="37" t="s">
        <v>40</v>
      </c>
      <c r="D581" s="69" t="s">
        <v>1077</v>
      </c>
      <c r="E581" s="108" t="s">
        <v>691</v>
      </c>
      <c r="F581" s="71" t="s">
        <v>13</v>
      </c>
      <c r="G581" s="104">
        <v>156.34057971014494</v>
      </c>
      <c r="H581" s="56" t="s">
        <v>14</v>
      </c>
      <c r="I581" s="9"/>
    </row>
    <row r="582" spans="3:9" ht="33.75" x14ac:dyDescent="0.25">
      <c r="C582" s="37" t="s">
        <v>40</v>
      </c>
      <c r="D582" s="69" t="s">
        <v>1078</v>
      </c>
      <c r="E582" s="108" t="s">
        <v>693</v>
      </c>
      <c r="F582" s="71" t="s">
        <v>13</v>
      </c>
      <c r="G582" s="104">
        <v>166.07142110639032</v>
      </c>
      <c r="H582" s="56" t="s">
        <v>14</v>
      </c>
      <c r="I582" s="9"/>
    </row>
    <row r="583" spans="3:9" ht="33.75" x14ac:dyDescent="0.25">
      <c r="C583" s="37" t="s">
        <v>40</v>
      </c>
      <c r="D583" s="69" t="s">
        <v>1079</v>
      </c>
      <c r="E583" s="108" t="s">
        <v>695</v>
      </c>
      <c r="F583" s="71" t="s">
        <v>13</v>
      </c>
      <c r="G583" s="104">
        <v>178.60129494976601</v>
      </c>
      <c r="H583" s="56" t="s">
        <v>14</v>
      </c>
      <c r="I583" s="9"/>
    </row>
    <row r="584" spans="3:9" ht="33.75" x14ac:dyDescent="0.25">
      <c r="C584" s="37" t="s">
        <v>40</v>
      </c>
      <c r="D584" s="69" t="s">
        <v>1080</v>
      </c>
      <c r="E584" s="108" t="s">
        <v>697</v>
      </c>
      <c r="F584" s="71" t="s">
        <v>13</v>
      </c>
      <c r="G584" s="104">
        <v>157.76050531862131</v>
      </c>
      <c r="H584" s="56" t="s">
        <v>14</v>
      </c>
      <c r="I584" s="9"/>
    </row>
    <row r="585" spans="3:9" ht="33.75" x14ac:dyDescent="0.25">
      <c r="C585" s="37" t="s">
        <v>40</v>
      </c>
      <c r="D585" s="69" t="s">
        <v>1081</v>
      </c>
      <c r="E585" s="108" t="s">
        <v>699</v>
      </c>
      <c r="F585" s="71" t="s">
        <v>13</v>
      </c>
      <c r="G585" s="104">
        <v>223.25058532173674</v>
      </c>
      <c r="H585" s="56" t="s">
        <v>14</v>
      </c>
      <c r="I585" s="9"/>
    </row>
    <row r="586" spans="3:9" ht="33.75" x14ac:dyDescent="0.25">
      <c r="C586" s="37" t="s">
        <v>40</v>
      </c>
      <c r="D586" s="69" t="s">
        <v>1082</v>
      </c>
      <c r="E586" s="108" t="s">
        <v>701</v>
      </c>
      <c r="F586" s="71" t="s">
        <v>13</v>
      </c>
      <c r="G586" s="104">
        <v>173.49601071762402</v>
      </c>
      <c r="H586" s="56" t="s">
        <v>14</v>
      </c>
      <c r="I586" s="9"/>
    </row>
    <row r="587" spans="3:9" ht="33.75" x14ac:dyDescent="0.25">
      <c r="C587" s="37" t="s">
        <v>40</v>
      </c>
      <c r="D587" s="69" t="s">
        <v>1083</v>
      </c>
      <c r="E587" s="108" t="s">
        <v>703</v>
      </c>
      <c r="F587" s="71" t="s">
        <v>13</v>
      </c>
      <c r="G587" s="104">
        <v>0</v>
      </c>
      <c r="H587" s="56" t="s">
        <v>14</v>
      </c>
      <c r="I587" s="9"/>
    </row>
    <row r="588" spans="3:9" ht="33.75" x14ac:dyDescent="0.25">
      <c r="C588" s="37" t="s">
        <v>40</v>
      </c>
      <c r="D588" s="69" t="s">
        <v>1084</v>
      </c>
      <c r="E588" s="108" t="s">
        <v>705</v>
      </c>
      <c r="F588" s="71" t="s">
        <v>13</v>
      </c>
      <c r="G588" s="104">
        <v>155.09342830658147</v>
      </c>
      <c r="H588" s="56" t="s">
        <v>14</v>
      </c>
      <c r="I588" s="9"/>
    </row>
    <row r="589" spans="3:9" ht="33.75" x14ac:dyDescent="0.25">
      <c r="C589" s="37" t="s">
        <v>40</v>
      </c>
      <c r="D589" s="69" t="s">
        <v>1085</v>
      </c>
      <c r="E589" s="108" t="s">
        <v>707</v>
      </c>
      <c r="F589" s="71" t="s">
        <v>13</v>
      </c>
      <c r="G589" s="104">
        <v>157.10642471799903</v>
      </c>
      <c r="H589" s="56" t="s">
        <v>14</v>
      </c>
      <c r="I589" s="9"/>
    </row>
    <row r="590" spans="3:9" ht="33.75" x14ac:dyDescent="0.25">
      <c r="C590" s="37" t="s">
        <v>40</v>
      </c>
      <c r="D590" s="69" t="s">
        <v>1086</v>
      </c>
      <c r="E590" s="108" t="s">
        <v>709</v>
      </c>
      <c r="F590" s="71" t="s">
        <v>13</v>
      </c>
      <c r="G590" s="104">
        <v>0</v>
      </c>
      <c r="H590" s="56" t="s">
        <v>14</v>
      </c>
      <c r="I590" s="9"/>
    </row>
    <row r="591" spans="3:9" ht="33.75" x14ac:dyDescent="0.25">
      <c r="C591" s="37" t="s">
        <v>40</v>
      </c>
      <c r="D591" s="69" t="s">
        <v>1087</v>
      </c>
      <c r="E591" s="108" t="s">
        <v>711</v>
      </c>
      <c r="F591" s="71" t="s">
        <v>13</v>
      </c>
      <c r="G591" s="104">
        <v>154.7615853698764</v>
      </c>
      <c r="H591" s="56" t="s">
        <v>14</v>
      </c>
      <c r="I591" s="9"/>
    </row>
    <row r="592" spans="3:9" ht="33.75" x14ac:dyDescent="0.25">
      <c r="C592" s="37" t="s">
        <v>40</v>
      </c>
      <c r="D592" s="69" t="s">
        <v>1088</v>
      </c>
      <c r="E592" s="108" t="s">
        <v>713</v>
      </c>
      <c r="F592" s="71" t="s">
        <v>13</v>
      </c>
      <c r="G592" s="104">
        <v>155.55178524299666</v>
      </c>
      <c r="H592" s="56" t="s">
        <v>14</v>
      </c>
      <c r="I592" s="9"/>
    </row>
    <row r="593" spans="3:9" ht="33.75" x14ac:dyDescent="0.25">
      <c r="C593" s="37" t="s">
        <v>40</v>
      </c>
      <c r="D593" s="69" t="s">
        <v>1089</v>
      </c>
      <c r="E593" s="108" t="s">
        <v>715</v>
      </c>
      <c r="F593" s="71" t="s">
        <v>13</v>
      </c>
      <c r="G593" s="104">
        <v>165.65658867983228</v>
      </c>
      <c r="H593" s="56" t="s">
        <v>14</v>
      </c>
      <c r="I593" s="9"/>
    </row>
    <row r="594" spans="3:9" ht="33.75" x14ac:dyDescent="0.25">
      <c r="C594" s="37" t="s">
        <v>40</v>
      </c>
      <c r="D594" s="69" t="s">
        <v>1090</v>
      </c>
      <c r="E594" s="108" t="s">
        <v>717</v>
      </c>
      <c r="F594" s="71" t="s">
        <v>13</v>
      </c>
      <c r="G594" s="104">
        <v>177.72867142260614</v>
      </c>
      <c r="H594" s="56" t="s">
        <v>14</v>
      </c>
      <c r="I594" s="9"/>
    </row>
    <row r="595" spans="3:9" ht="33.75" x14ac:dyDescent="0.25">
      <c r="C595" s="37" t="s">
        <v>40</v>
      </c>
      <c r="D595" s="69" t="s">
        <v>1091</v>
      </c>
      <c r="E595" s="108" t="s">
        <v>719</v>
      </c>
      <c r="F595" s="71" t="s">
        <v>13</v>
      </c>
      <c r="G595" s="104">
        <v>179.22542773283698</v>
      </c>
      <c r="H595" s="56" t="s">
        <v>14</v>
      </c>
      <c r="I595" s="9"/>
    </row>
    <row r="596" spans="3:9" ht="33.75" x14ac:dyDescent="0.25">
      <c r="C596" s="37" t="s">
        <v>40</v>
      </c>
      <c r="D596" s="69" t="s">
        <v>1092</v>
      </c>
      <c r="E596" s="108" t="s">
        <v>721</v>
      </c>
      <c r="F596" s="71" t="s">
        <v>13</v>
      </c>
      <c r="G596" s="104">
        <v>155.33527150814513</v>
      </c>
      <c r="H596" s="56" t="s">
        <v>14</v>
      </c>
      <c r="I596" s="9"/>
    </row>
    <row r="597" spans="3:9" ht="33.75" x14ac:dyDescent="0.25">
      <c r="C597" s="37" t="s">
        <v>40</v>
      </c>
      <c r="D597" s="69" t="s">
        <v>1093</v>
      </c>
      <c r="E597" s="108" t="s">
        <v>723</v>
      </c>
      <c r="F597" s="71" t="s">
        <v>13</v>
      </c>
      <c r="G597" s="104">
        <v>169.26139529636058</v>
      </c>
      <c r="H597" s="56" t="s">
        <v>14</v>
      </c>
      <c r="I597" s="9"/>
    </row>
    <row r="598" spans="3:9" ht="33.75" x14ac:dyDescent="0.25">
      <c r="C598" s="37" t="s">
        <v>40</v>
      </c>
      <c r="D598" s="69" t="s">
        <v>1094</v>
      </c>
      <c r="E598" s="108" t="s">
        <v>725</v>
      </c>
      <c r="F598" s="71" t="s">
        <v>13</v>
      </c>
      <c r="G598" s="104">
        <v>154.91424925882842</v>
      </c>
      <c r="H598" s="56" t="s">
        <v>14</v>
      </c>
      <c r="I598" s="9"/>
    </row>
    <row r="599" spans="3:9" ht="33.75" x14ac:dyDescent="0.25">
      <c r="C599" s="37" t="s">
        <v>40</v>
      </c>
      <c r="D599" s="69" t="s">
        <v>1095</v>
      </c>
      <c r="E599" s="108" t="s">
        <v>727</v>
      </c>
      <c r="F599" s="71" t="s">
        <v>13</v>
      </c>
      <c r="G599" s="104">
        <v>157.67729637887106</v>
      </c>
      <c r="H599" s="56" t="s">
        <v>14</v>
      </c>
      <c r="I599" s="9"/>
    </row>
    <row r="600" spans="3:9" ht="33.75" x14ac:dyDescent="0.25">
      <c r="C600" s="37" t="s">
        <v>40</v>
      </c>
      <c r="D600" s="69" t="s">
        <v>1096</v>
      </c>
      <c r="E600" s="108" t="s">
        <v>729</v>
      </c>
      <c r="F600" s="71" t="s">
        <v>13</v>
      </c>
      <c r="G600" s="104">
        <v>162.88819761966667</v>
      </c>
      <c r="H600" s="56" t="s">
        <v>14</v>
      </c>
      <c r="I600" s="9"/>
    </row>
    <row r="601" spans="3:9" ht="33.75" x14ac:dyDescent="0.25">
      <c r="C601" s="37" t="s">
        <v>40</v>
      </c>
      <c r="D601" s="69" t="s">
        <v>1097</v>
      </c>
      <c r="E601" s="108" t="s">
        <v>731</v>
      </c>
      <c r="F601" s="71" t="s">
        <v>13</v>
      </c>
      <c r="G601" s="104">
        <v>171.23016740283572</v>
      </c>
      <c r="H601" s="56" t="s">
        <v>14</v>
      </c>
      <c r="I601" s="9"/>
    </row>
    <row r="602" spans="3:9" ht="33.75" x14ac:dyDescent="0.25">
      <c r="C602" s="37" t="s">
        <v>40</v>
      </c>
      <c r="D602" s="69" t="s">
        <v>1098</v>
      </c>
      <c r="E602" s="108" t="s">
        <v>733</v>
      </c>
      <c r="F602" s="71" t="s">
        <v>13</v>
      </c>
      <c r="G602" s="104">
        <v>156.6885023266961</v>
      </c>
      <c r="H602" s="56" t="s">
        <v>14</v>
      </c>
      <c r="I602" s="9"/>
    </row>
    <row r="603" spans="3:9" ht="33.75" x14ac:dyDescent="0.25">
      <c r="C603" s="37" t="s">
        <v>40</v>
      </c>
      <c r="D603" s="69" t="s">
        <v>1099</v>
      </c>
      <c r="E603" s="108" t="s">
        <v>735</v>
      </c>
      <c r="F603" s="71" t="s">
        <v>13</v>
      </c>
      <c r="G603" s="104">
        <v>161.65171678952635</v>
      </c>
      <c r="H603" s="56" t="s">
        <v>14</v>
      </c>
      <c r="I603" s="9"/>
    </row>
    <row r="604" spans="3:9" ht="33.75" x14ac:dyDescent="0.25">
      <c r="C604" s="37" t="s">
        <v>40</v>
      </c>
      <c r="D604" s="69" t="s">
        <v>1100</v>
      </c>
      <c r="E604" s="108" t="s">
        <v>737</v>
      </c>
      <c r="F604" s="71" t="s">
        <v>13</v>
      </c>
      <c r="G604" s="104">
        <v>160.59547291752676</v>
      </c>
      <c r="H604" s="56" t="s">
        <v>14</v>
      </c>
      <c r="I604" s="9"/>
    </row>
    <row r="605" spans="3:9" ht="33.75" x14ac:dyDescent="0.25">
      <c r="C605" s="37" t="s">
        <v>40</v>
      </c>
      <c r="D605" s="69" t="s">
        <v>1101</v>
      </c>
      <c r="E605" s="108" t="s">
        <v>739</v>
      </c>
      <c r="F605" s="71" t="s">
        <v>13</v>
      </c>
      <c r="G605" s="104">
        <v>0</v>
      </c>
      <c r="H605" s="56" t="s">
        <v>14</v>
      </c>
      <c r="I605" s="9"/>
    </row>
    <row r="606" spans="3:9" ht="33.75" x14ac:dyDescent="0.25">
      <c r="C606" s="37" t="s">
        <v>40</v>
      </c>
      <c r="D606" s="69" t="s">
        <v>1102</v>
      </c>
      <c r="E606" s="108" t="s">
        <v>741</v>
      </c>
      <c r="F606" s="71" t="s">
        <v>13</v>
      </c>
      <c r="G606" s="104">
        <v>175.75603707175884</v>
      </c>
      <c r="H606" s="56" t="s">
        <v>14</v>
      </c>
      <c r="I606" s="9"/>
    </row>
    <row r="607" spans="3:9" ht="33.75" x14ac:dyDescent="0.25">
      <c r="C607" s="37" t="s">
        <v>40</v>
      </c>
      <c r="D607" s="69" t="s">
        <v>1103</v>
      </c>
      <c r="E607" s="108" t="s">
        <v>743</v>
      </c>
      <c r="F607" s="71" t="s">
        <v>13</v>
      </c>
      <c r="G607" s="104">
        <v>155.67276835378325</v>
      </c>
      <c r="H607" s="56" t="s">
        <v>14</v>
      </c>
      <c r="I607" s="9"/>
    </row>
    <row r="608" spans="3:9" ht="33.75" x14ac:dyDescent="0.25">
      <c r="C608" s="37" t="s">
        <v>40</v>
      </c>
      <c r="D608" s="69" t="s">
        <v>1104</v>
      </c>
      <c r="E608" s="108" t="s">
        <v>745</v>
      </c>
      <c r="F608" s="71" t="s">
        <v>13</v>
      </c>
      <c r="G608" s="104">
        <v>156.74844212936659</v>
      </c>
      <c r="H608" s="56" t="s">
        <v>14</v>
      </c>
      <c r="I608" s="9"/>
    </row>
    <row r="609" spans="3:9" ht="33.75" x14ac:dyDescent="0.25">
      <c r="C609" s="37" t="s">
        <v>40</v>
      </c>
      <c r="D609" s="69" t="s">
        <v>1105</v>
      </c>
      <c r="E609" s="108" t="s">
        <v>747</v>
      </c>
      <c r="F609" s="71" t="s">
        <v>13</v>
      </c>
      <c r="G609" s="104">
        <v>155.76544946246963</v>
      </c>
      <c r="H609" s="56" t="s">
        <v>14</v>
      </c>
      <c r="I609" s="9"/>
    </row>
    <row r="610" spans="3:9" ht="33.75" x14ac:dyDescent="0.25">
      <c r="C610" s="37" t="s">
        <v>40</v>
      </c>
      <c r="D610" s="69" t="s">
        <v>1106</v>
      </c>
      <c r="E610" s="108" t="s">
        <v>749</v>
      </c>
      <c r="F610" s="71" t="s">
        <v>13</v>
      </c>
      <c r="G610" s="104">
        <v>157.82930631332812</v>
      </c>
      <c r="H610" s="56" t="s">
        <v>14</v>
      </c>
      <c r="I610" s="9"/>
    </row>
    <row r="611" spans="3:9" ht="33.75" x14ac:dyDescent="0.25">
      <c r="C611" s="37" t="s">
        <v>40</v>
      </c>
      <c r="D611" s="69" t="s">
        <v>1107</v>
      </c>
      <c r="E611" s="108" t="s">
        <v>751</v>
      </c>
      <c r="F611" s="71" t="s">
        <v>13</v>
      </c>
      <c r="G611" s="104">
        <v>157.95960085615098</v>
      </c>
      <c r="H611" s="56" t="s">
        <v>14</v>
      </c>
      <c r="I611" s="9"/>
    </row>
    <row r="612" spans="3:9" ht="33.75" x14ac:dyDescent="0.25">
      <c r="C612" s="37" t="s">
        <v>40</v>
      </c>
      <c r="D612" s="69" t="s">
        <v>1108</v>
      </c>
      <c r="E612" s="108" t="s">
        <v>753</v>
      </c>
      <c r="F612" s="71" t="s">
        <v>13</v>
      </c>
      <c r="G612" s="104">
        <v>154.1985664435397</v>
      </c>
      <c r="H612" s="56" t="s">
        <v>14</v>
      </c>
      <c r="I612" s="9"/>
    </row>
    <row r="613" spans="3:9" ht="33.75" x14ac:dyDescent="0.25">
      <c r="C613" s="37" t="s">
        <v>40</v>
      </c>
      <c r="D613" s="69" t="s">
        <v>1109</v>
      </c>
      <c r="E613" s="108" t="s">
        <v>755</v>
      </c>
      <c r="F613" s="71" t="s">
        <v>13</v>
      </c>
      <c r="G613" s="104">
        <v>153.13645073480293</v>
      </c>
      <c r="H613" s="56" t="s">
        <v>14</v>
      </c>
      <c r="I613" s="9"/>
    </row>
    <row r="614" spans="3:9" ht="33.75" x14ac:dyDescent="0.25">
      <c r="C614" s="37" t="s">
        <v>40</v>
      </c>
      <c r="D614" s="69" t="s">
        <v>1110</v>
      </c>
      <c r="E614" s="108" t="s">
        <v>757</v>
      </c>
      <c r="F614" s="71" t="s">
        <v>13</v>
      </c>
      <c r="G614" s="104">
        <v>165.83935603929547</v>
      </c>
      <c r="H614" s="56" t="s">
        <v>14</v>
      </c>
      <c r="I614" s="9"/>
    </row>
    <row r="615" spans="3:9" ht="33.75" x14ac:dyDescent="0.25">
      <c r="C615" s="37" t="s">
        <v>40</v>
      </c>
      <c r="D615" s="69" t="s">
        <v>1111</v>
      </c>
      <c r="E615" s="108" t="s">
        <v>759</v>
      </c>
      <c r="F615" s="71" t="s">
        <v>13</v>
      </c>
      <c r="G615" s="104">
        <v>155.17243189719716</v>
      </c>
      <c r="H615" s="56" t="s">
        <v>14</v>
      </c>
      <c r="I615" s="9"/>
    </row>
    <row r="616" spans="3:9" ht="33.75" x14ac:dyDescent="0.25">
      <c r="C616" s="37" t="s">
        <v>40</v>
      </c>
      <c r="D616" s="69" t="s">
        <v>1112</v>
      </c>
      <c r="E616" s="108" t="s">
        <v>761</v>
      </c>
      <c r="F616" s="71" t="s">
        <v>13</v>
      </c>
      <c r="G616" s="104">
        <v>155.42415486817575</v>
      </c>
      <c r="H616" s="56" t="s">
        <v>14</v>
      </c>
      <c r="I616" s="9"/>
    </row>
    <row r="617" spans="3:9" ht="33.75" x14ac:dyDescent="0.25">
      <c r="C617" s="37" t="s">
        <v>40</v>
      </c>
      <c r="D617" s="69" t="s">
        <v>1113</v>
      </c>
      <c r="E617" s="108" t="s">
        <v>763</v>
      </c>
      <c r="F617" s="71" t="s">
        <v>13</v>
      </c>
      <c r="G617" s="104">
        <v>176.24027629713552</v>
      </c>
      <c r="H617" s="56" t="s">
        <v>14</v>
      </c>
      <c r="I617" s="9"/>
    </row>
    <row r="618" spans="3:9" ht="33.75" x14ac:dyDescent="0.25">
      <c r="C618" s="37" t="s">
        <v>40</v>
      </c>
      <c r="D618" s="69" t="s">
        <v>1114</v>
      </c>
      <c r="E618" s="108" t="s">
        <v>765</v>
      </c>
      <c r="F618" s="71" t="s">
        <v>13</v>
      </c>
      <c r="G618" s="104">
        <v>157.30295239996067</v>
      </c>
      <c r="H618" s="56" t="s">
        <v>14</v>
      </c>
      <c r="I618" s="9"/>
    </row>
    <row r="619" spans="3:9" ht="33.75" x14ac:dyDescent="0.25">
      <c r="C619" s="37" t="s">
        <v>40</v>
      </c>
      <c r="D619" s="69" t="s">
        <v>1115</v>
      </c>
      <c r="E619" s="108" t="s">
        <v>767</v>
      </c>
      <c r="F619" s="71" t="s">
        <v>13</v>
      </c>
      <c r="G619" s="104">
        <v>155.05980683354642</v>
      </c>
      <c r="H619" s="56" t="s">
        <v>14</v>
      </c>
      <c r="I619" s="9"/>
    </row>
    <row r="620" spans="3:9" ht="33.75" x14ac:dyDescent="0.25">
      <c r="C620" s="37" t="s">
        <v>40</v>
      </c>
      <c r="D620" s="69" t="s">
        <v>1116</v>
      </c>
      <c r="E620" s="108" t="s">
        <v>769</v>
      </c>
      <c r="F620" s="71" t="s">
        <v>13</v>
      </c>
      <c r="G620" s="104">
        <v>156.42997658224613</v>
      </c>
      <c r="H620" s="56" t="s">
        <v>14</v>
      </c>
      <c r="I620" s="9"/>
    </row>
    <row r="621" spans="3:9" ht="33.75" x14ac:dyDescent="0.25">
      <c r="C621" s="37" t="s">
        <v>40</v>
      </c>
      <c r="D621" s="69" t="s">
        <v>1117</v>
      </c>
      <c r="E621" s="108" t="s">
        <v>771</v>
      </c>
      <c r="F621" s="71" t="s">
        <v>13</v>
      </c>
      <c r="G621" s="104">
        <v>178.19290835803119</v>
      </c>
      <c r="H621" s="56" t="s">
        <v>14</v>
      </c>
      <c r="I621" s="9"/>
    </row>
    <row r="622" spans="3:9" ht="33.75" x14ac:dyDescent="0.25">
      <c r="C622" s="37" t="s">
        <v>40</v>
      </c>
      <c r="D622" s="69" t="s">
        <v>1118</v>
      </c>
      <c r="E622" s="108" t="s">
        <v>773</v>
      </c>
      <c r="F622" s="71" t="s">
        <v>13</v>
      </c>
      <c r="G622" s="104">
        <v>183.61747072677028</v>
      </c>
      <c r="H622" s="56" t="s">
        <v>14</v>
      </c>
      <c r="I622" s="9"/>
    </row>
    <row r="623" spans="3:9" ht="33.75" x14ac:dyDescent="0.25">
      <c r="C623" s="37" t="s">
        <v>40</v>
      </c>
      <c r="D623" s="69" t="s">
        <v>1119</v>
      </c>
      <c r="E623" s="108" t="s">
        <v>775</v>
      </c>
      <c r="F623" s="71" t="s">
        <v>13</v>
      </c>
      <c r="G623" s="104">
        <v>0</v>
      </c>
      <c r="H623" s="56" t="s">
        <v>14</v>
      </c>
      <c r="I623" s="9"/>
    </row>
    <row r="624" spans="3:9" ht="33.75" x14ac:dyDescent="0.25">
      <c r="C624" s="37" t="s">
        <v>40</v>
      </c>
      <c r="D624" s="69" t="s">
        <v>1120</v>
      </c>
      <c r="E624" s="108" t="s">
        <v>777</v>
      </c>
      <c r="F624" s="71" t="s">
        <v>13</v>
      </c>
      <c r="G624" s="104">
        <v>0</v>
      </c>
      <c r="H624" s="56" t="s">
        <v>14</v>
      </c>
      <c r="I624" s="9"/>
    </row>
    <row r="625" spans="3:9" ht="33.75" x14ac:dyDescent="0.25">
      <c r="C625" s="37" t="s">
        <v>40</v>
      </c>
      <c r="D625" s="69" t="s">
        <v>1121</v>
      </c>
      <c r="E625" s="108" t="s">
        <v>779</v>
      </c>
      <c r="F625" s="71" t="s">
        <v>13</v>
      </c>
      <c r="G625" s="104">
        <v>179.72306740127138</v>
      </c>
      <c r="H625" s="56" t="s">
        <v>14</v>
      </c>
      <c r="I625" s="9"/>
    </row>
    <row r="626" spans="3:9" ht="33.75" x14ac:dyDescent="0.25">
      <c r="C626" s="37" t="s">
        <v>40</v>
      </c>
      <c r="D626" s="69" t="s">
        <v>1122</v>
      </c>
      <c r="E626" s="108" t="s">
        <v>781</v>
      </c>
      <c r="F626" s="71" t="s">
        <v>13</v>
      </c>
      <c r="G626" s="104">
        <v>0</v>
      </c>
      <c r="H626" s="56" t="s">
        <v>14</v>
      </c>
      <c r="I626" s="9"/>
    </row>
    <row r="627" spans="3:9" ht="33.75" x14ac:dyDescent="0.25">
      <c r="C627" s="37" t="s">
        <v>40</v>
      </c>
      <c r="D627" s="69" t="s">
        <v>1123</v>
      </c>
      <c r="E627" s="108" t="s">
        <v>783</v>
      </c>
      <c r="F627" s="71" t="s">
        <v>13</v>
      </c>
      <c r="G627" s="104">
        <v>175.40301232434086</v>
      </c>
      <c r="H627" s="56" t="s">
        <v>14</v>
      </c>
      <c r="I627" s="9"/>
    </row>
    <row r="628" spans="3:9" ht="33.75" x14ac:dyDescent="0.25">
      <c r="C628" s="37" t="s">
        <v>40</v>
      </c>
      <c r="D628" s="69" t="s">
        <v>1124</v>
      </c>
      <c r="E628" s="108" t="s">
        <v>785</v>
      </c>
      <c r="F628" s="71" t="s">
        <v>13</v>
      </c>
      <c r="G628" s="104">
        <v>181.30336991420504</v>
      </c>
      <c r="H628" s="56" t="s">
        <v>14</v>
      </c>
      <c r="I628" s="9"/>
    </row>
    <row r="629" spans="3:9" ht="33.75" x14ac:dyDescent="0.25">
      <c r="C629" s="37" t="s">
        <v>40</v>
      </c>
      <c r="D629" s="69" t="s">
        <v>1125</v>
      </c>
      <c r="E629" s="108" t="s">
        <v>787</v>
      </c>
      <c r="F629" s="71" t="s">
        <v>13</v>
      </c>
      <c r="G629" s="104">
        <v>163.26925419332653</v>
      </c>
      <c r="H629" s="56" t="s">
        <v>14</v>
      </c>
      <c r="I629" s="9"/>
    </row>
    <row r="630" spans="3:9" ht="33.75" x14ac:dyDescent="0.25">
      <c r="C630" s="37" t="s">
        <v>40</v>
      </c>
      <c r="D630" s="69" t="s">
        <v>1126</v>
      </c>
      <c r="E630" s="108" t="s">
        <v>789</v>
      </c>
      <c r="F630" s="71" t="s">
        <v>13</v>
      </c>
      <c r="G630" s="104">
        <v>157.55313167516124</v>
      </c>
      <c r="H630" s="56" t="s">
        <v>14</v>
      </c>
      <c r="I630" s="9"/>
    </row>
    <row r="631" spans="3:9" ht="33.75" x14ac:dyDescent="0.25">
      <c r="C631" s="37" t="s">
        <v>40</v>
      </c>
      <c r="D631" s="69" t="s">
        <v>1127</v>
      </c>
      <c r="E631" s="108" t="s">
        <v>791</v>
      </c>
      <c r="F631" s="71" t="s">
        <v>13</v>
      </c>
      <c r="G631" s="104">
        <v>177.20009345889332</v>
      </c>
      <c r="H631" s="56" t="s">
        <v>14</v>
      </c>
      <c r="I631" s="9"/>
    </row>
    <row r="632" spans="3:9" ht="33.75" x14ac:dyDescent="0.25">
      <c r="C632" s="37" t="s">
        <v>40</v>
      </c>
      <c r="D632" s="69" t="s">
        <v>1128</v>
      </c>
      <c r="E632" s="108" t="s">
        <v>793</v>
      </c>
      <c r="F632" s="71" t="s">
        <v>13</v>
      </c>
      <c r="G632" s="104">
        <v>181.14318210584676</v>
      </c>
      <c r="H632" s="56" t="s">
        <v>14</v>
      </c>
      <c r="I632" s="9"/>
    </row>
    <row r="633" spans="3:9" ht="33.75" x14ac:dyDescent="0.25">
      <c r="C633" s="37" t="s">
        <v>40</v>
      </c>
      <c r="D633" s="69" t="s">
        <v>1129</v>
      </c>
      <c r="E633" s="108" t="s">
        <v>795</v>
      </c>
      <c r="F633" s="71" t="s">
        <v>13</v>
      </c>
      <c r="G633" s="104">
        <v>164.59597897816468</v>
      </c>
      <c r="H633" s="56" t="s">
        <v>14</v>
      </c>
      <c r="I633" s="9"/>
    </row>
    <row r="634" spans="3:9" ht="33.75" x14ac:dyDescent="0.25">
      <c r="C634" s="37" t="s">
        <v>40</v>
      </c>
      <c r="D634" s="69" t="s">
        <v>1130</v>
      </c>
      <c r="E634" s="108" t="s">
        <v>797</v>
      </c>
      <c r="F634" s="71" t="s">
        <v>13</v>
      </c>
      <c r="G634" s="104">
        <v>179.98102047881378</v>
      </c>
      <c r="H634" s="56" t="s">
        <v>14</v>
      </c>
      <c r="I634" s="9"/>
    </row>
    <row r="635" spans="3:9" ht="33.75" x14ac:dyDescent="0.25">
      <c r="C635" s="37" t="s">
        <v>40</v>
      </c>
      <c r="D635" s="69" t="s">
        <v>1131</v>
      </c>
      <c r="E635" s="108" t="s">
        <v>799</v>
      </c>
      <c r="F635" s="71" t="s">
        <v>13</v>
      </c>
      <c r="G635" s="104">
        <v>179.60975294872856</v>
      </c>
      <c r="H635" s="56" t="s">
        <v>14</v>
      </c>
      <c r="I635" s="9"/>
    </row>
    <row r="636" spans="3:9" ht="33.75" x14ac:dyDescent="0.25">
      <c r="C636" s="37" t="s">
        <v>40</v>
      </c>
      <c r="D636" s="69" t="s">
        <v>1132</v>
      </c>
      <c r="E636" s="108" t="s">
        <v>801</v>
      </c>
      <c r="F636" s="71" t="s">
        <v>13</v>
      </c>
      <c r="G636" s="104">
        <v>180.66990624270809</v>
      </c>
      <c r="H636" s="56" t="s">
        <v>14</v>
      </c>
      <c r="I636" s="9"/>
    </row>
    <row r="637" spans="3:9" ht="33.75" x14ac:dyDescent="0.25">
      <c r="C637" s="37" t="s">
        <v>40</v>
      </c>
      <c r="D637" s="69" t="s">
        <v>1133</v>
      </c>
      <c r="E637" s="108" t="s">
        <v>803</v>
      </c>
      <c r="F637" s="71" t="s">
        <v>13</v>
      </c>
      <c r="G637" s="104">
        <v>167.84283669634922</v>
      </c>
      <c r="H637" s="56" t="s">
        <v>14</v>
      </c>
      <c r="I637" s="9"/>
    </row>
    <row r="638" spans="3:9" ht="33.75" x14ac:dyDescent="0.25">
      <c r="C638" s="37" t="s">
        <v>40</v>
      </c>
      <c r="D638" s="69" t="s">
        <v>1134</v>
      </c>
      <c r="E638" s="108" t="s">
        <v>805</v>
      </c>
      <c r="F638" s="71" t="s">
        <v>13</v>
      </c>
      <c r="G638" s="104">
        <v>0</v>
      </c>
      <c r="H638" s="56" t="s">
        <v>14</v>
      </c>
      <c r="I638" s="9"/>
    </row>
    <row r="639" spans="3:9" ht="33.75" x14ac:dyDescent="0.25">
      <c r="C639" s="37" t="s">
        <v>40</v>
      </c>
      <c r="D639" s="69" t="s">
        <v>1135</v>
      </c>
      <c r="E639" s="108" t="s">
        <v>807</v>
      </c>
      <c r="F639" s="71" t="s">
        <v>13</v>
      </c>
      <c r="G639" s="104">
        <v>179.83559648301335</v>
      </c>
      <c r="H639" s="56" t="s">
        <v>14</v>
      </c>
      <c r="I639" s="9"/>
    </row>
    <row r="640" spans="3:9" ht="33.75" x14ac:dyDescent="0.25">
      <c r="C640" s="37" t="s">
        <v>40</v>
      </c>
      <c r="D640" s="69" t="s">
        <v>1136</v>
      </c>
      <c r="E640" s="108" t="s">
        <v>809</v>
      </c>
      <c r="F640" s="71" t="s">
        <v>13</v>
      </c>
      <c r="G640" s="104">
        <v>158.81317034895281</v>
      </c>
      <c r="H640" s="56" t="s">
        <v>14</v>
      </c>
      <c r="I640" s="9"/>
    </row>
    <row r="641" spans="3:9" ht="33.75" x14ac:dyDescent="0.25">
      <c r="C641" s="37" t="s">
        <v>40</v>
      </c>
      <c r="D641" s="69" t="s">
        <v>1137</v>
      </c>
      <c r="E641" s="108" t="s">
        <v>811</v>
      </c>
      <c r="F641" s="71" t="s">
        <v>13</v>
      </c>
      <c r="G641" s="104">
        <v>171.93505429185052</v>
      </c>
      <c r="H641" s="56" t="s">
        <v>14</v>
      </c>
      <c r="I641" s="9"/>
    </row>
    <row r="642" spans="3:9" ht="33.75" x14ac:dyDescent="0.25">
      <c r="C642" s="37" t="s">
        <v>40</v>
      </c>
      <c r="D642" s="69" t="s">
        <v>1138</v>
      </c>
      <c r="E642" s="108" t="s">
        <v>813</v>
      </c>
      <c r="F642" s="71" t="s">
        <v>13</v>
      </c>
      <c r="G642" s="104">
        <v>155.23486970715035</v>
      </c>
      <c r="H642" s="56" t="s">
        <v>14</v>
      </c>
      <c r="I642" s="9"/>
    </row>
    <row r="643" spans="3:9" ht="33.75" x14ac:dyDescent="0.25">
      <c r="C643" s="37" t="s">
        <v>40</v>
      </c>
      <c r="D643" s="69" t="s">
        <v>1139</v>
      </c>
      <c r="E643" s="108" t="s">
        <v>815</v>
      </c>
      <c r="F643" s="71" t="s">
        <v>13</v>
      </c>
      <c r="G643" s="104">
        <v>154.60143006009744</v>
      </c>
      <c r="H643" s="56" t="s">
        <v>14</v>
      </c>
      <c r="I643" s="9"/>
    </row>
    <row r="644" spans="3:9" ht="33.75" x14ac:dyDescent="0.25">
      <c r="C644" s="37" t="s">
        <v>40</v>
      </c>
      <c r="D644" s="69" t="s">
        <v>1140</v>
      </c>
      <c r="E644" s="108" t="s">
        <v>817</v>
      </c>
      <c r="F644" s="71" t="s">
        <v>13</v>
      </c>
      <c r="G644" s="104">
        <v>0</v>
      </c>
      <c r="H644" s="56" t="s">
        <v>14</v>
      </c>
      <c r="I644" s="9"/>
    </row>
    <row r="645" spans="3:9" ht="33.75" x14ac:dyDescent="0.25">
      <c r="C645" s="37" t="s">
        <v>40</v>
      </c>
      <c r="D645" s="69" t="s">
        <v>1141</v>
      </c>
      <c r="E645" s="108" t="s">
        <v>819</v>
      </c>
      <c r="F645" s="71" t="s">
        <v>13</v>
      </c>
      <c r="G645" s="104">
        <v>176.89752596212588</v>
      </c>
      <c r="H645" s="56" t="s">
        <v>14</v>
      </c>
      <c r="I645" s="9"/>
    </row>
    <row r="646" spans="3:9" ht="33.75" x14ac:dyDescent="0.25">
      <c r="C646" s="37" t="s">
        <v>40</v>
      </c>
      <c r="D646" s="69" t="s">
        <v>1142</v>
      </c>
      <c r="E646" s="108" t="s">
        <v>821</v>
      </c>
      <c r="F646" s="71" t="s">
        <v>13</v>
      </c>
      <c r="G646" s="104">
        <v>176.79378802221592</v>
      </c>
      <c r="H646" s="56" t="s">
        <v>14</v>
      </c>
      <c r="I646" s="9"/>
    </row>
    <row r="647" spans="3:9" ht="33.75" x14ac:dyDescent="0.25">
      <c r="C647" s="37" t="s">
        <v>40</v>
      </c>
      <c r="D647" s="69" t="s">
        <v>1143</v>
      </c>
      <c r="E647" s="108" t="s">
        <v>823</v>
      </c>
      <c r="F647" s="71" t="s">
        <v>13</v>
      </c>
      <c r="G647" s="104">
        <v>153.80255538287145</v>
      </c>
      <c r="H647" s="56" t="s">
        <v>14</v>
      </c>
      <c r="I647" s="9"/>
    </row>
    <row r="648" spans="3:9" ht="33.75" x14ac:dyDescent="0.25">
      <c r="C648" s="37" t="s">
        <v>40</v>
      </c>
      <c r="D648" s="69" t="s">
        <v>1144</v>
      </c>
      <c r="E648" s="108" t="s">
        <v>825</v>
      </c>
      <c r="F648" s="71" t="s">
        <v>13</v>
      </c>
      <c r="G648" s="104">
        <v>176.51595684256719</v>
      </c>
      <c r="H648" s="56" t="s">
        <v>14</v>
      </c>
      <c r="I648" s="9"/>
    </row>
    <row r="649" spans="3:9" ht="33.75" x14ac:dyDescent="0.25">
      <c r="C649" s="37" t="s">
        <v>40</v>
      </c>
      <c r="D649" s="69" t="s">
        <v>1145</v>
      </c>
      <c r="E649" s="108" t="s">
        <v>827</v>
      </c>
      <c r="F649" s="71" t="s">
        <v>13</v>
      </c>
      <c r="G649" s="104">
        <v>179.49689887737918</v>
      </c>
      <c r="H649" s="56" t="s">
        <v>14</v>
      </c>
      <c r="I649" s="9"/>
    </row>
    <row r="650" spans="3:9" ht="33.75" x14ac:dyDescent="0.25">
      <c r="C650" s="37" t="s">
        <v>40</v>
      </c>
      <c r="D650" s="69" t="s">
        <v>1146</v>
      </c>
      <c r="E650" s="108" t="s">
        <v>829</v>
      </c>
      <c r="F650" s="71" t="s">
        <v>13</v>
      </c>
      <c r="G650" s="104">
        <v>156.56542979273684</v>
      </c>
      <c r="H650" s="56" t="s">
        <v>14</v>
      </c>
      <c r="I650" s="9"/>
    </row>
    <row r="651" spans="3:9" ht="33.75" x14ac:dyDescent="0.25">
      <c r="C651" s="37" t="s">
        <v>40</v>
      </c>
      <c r="D651" s="69" t="s">
        <v>1147</v>
      </c>
      <c r="E651" s="108" t="s">
        <v>831</v>
      </c>
      <c r="F651" s="71" t="s">
        <v>13</v>
      </c>
      <c r="G651" s="104">
        <v>156.11856840079969</v>
      </c>
      <c r="H651" s="56" t="s">
        <v>14</v>
      </c>
      <c r="I651" s="9"/>
    </row>
    <row r="652" spans="3:9" ht="33.75" x14ac:dyDescent="0.25">
      <c r="C652" s="37" t="s">
        <v>40</v>
      </c>
      <c r="D652" s="69" t="s">
        <v>1148</v>
      </c>
      <c r="E652" s="108" t="s">
        <v>833</v>
      </c>
      <c r="F652" s="71" t="s">
        <v>13</v>
      </c>
      <c r="G652" s="104">
        <v>180.51011585940381</v>
      </c>
      <c r="H652" s="56" t="s">
        <v>14</v>
      </c>
      <c r="I652" s="9"/>
    </row>
    <row r="653" spans="3:9" ht="33.75" x14ac:dyDescent="0.25">
      <c r="C653" s="37" t="s">
        <v>40</v>
      </c>
      <c r="D653" s="69" t="s">
        <v>1149</v>
      </c>
      <c r="E653" s="108" t="s">
        <v>835</v>
      </c>
      <c r="F653" s="71" t="s">
        <v>13</v>
      </c>
      <c r="G653" s="104">
        <v>176.69195409575462</v>
      </c>
      <c r="H653" s="56" t="s">
        <v>14</v>
      </c>
      <c r="I653" s="9"/>
    </row>
    <row r="654" spans="3:9" ht="33.75" x14ac:dyDescent="0.25">
      <c r="C654" s="37" t="s">
        <v>40</v>
      </c>
      <c r="D654" s="69" t="s">
        <v>1150</v>
      </c>
      <c r="E654" s="108" t="s">
        <v>837</v>
      </c>
      <c r="F654" s="71" t="s">
        <v>13</v>
      </c>
      <c r="G654" s="104">
        <v>175.23418507557341</v>
      </c>
      <c r="H654" s="56" t="s">
        <v>14</v>
      </c>
      <c r="I654" s="9"/>
    </row>
    <row r="655" spans="3:9" ht="33.75" x14ac:dyDescent="0.25">
      <c r="C655" s="37" t="s">
        <v>40</v>
      </c>
      <c r="D655" s="69" t="s">
        <v>1151</v>
      </c>
      <c r="E655" s="108" t="s">
        <v>839</v>
      </c>
      <c r="F655" s="71" t="s">
        <v>13</v>
      </c>
      <c r="G655" s="104">
        <v>159.51142131979697</v>
      </c>
      <c r="H655" s="56" t="s">
        <v>14</v>
      </c>
      <c r="I655" s="9"/>
    </row>
    <row r="656" spans="3:9" ht="33.75" x14ac:dyDescent="0.25">
      <c r="C656" s="37" t="s">
        <v>40</v>
      </c>
      <c r="D656" s="69" t="s">
        <v>1152</v>
      </c>
      <c r="E656" s="108" t="s">
        <v>841</v>
      </c>
      <c r="F656" s="71" t="s">
        <v>13</v>
      </c>
      <c r="G656" s="104">
        <v>182.06052838542428</v>
      </c>
      <c r="H656" s="56" t="s">
        <v>14</v>
      </c>
      <c r="I656" s="9"/>
    </row>
    <row r="657" spans="3:9" ht="33.75" x14ac:dyDescent="0.25">
      <c r="C657" s="37" t="s">
        <v>40</v>
      </c>
      <c r="D657" s="69" t="s">
        <v>1153</v>
      </c>
      <c r="E657" s="108" t="s">
        <v>843</v>
      </c>
      <c r="F657" s="71" t="s">
        <v>13</v>
      </c>
      <c r="G657" s="104">
        <v>156.18318433092935</v>
      </c>
      <c r="H657" s="56" t="s">
        <v>14</v>
      </c>
      <c r="I657" s="9"/>
    </row>
    <row r="658" spans="3:9" ht="33.75" x14ac:dyDescent="0.25">
      <c r="C658" s="37" t="s">
        <v>40</v>
      </c>
      <c r="D658" s="69" t="s">
        <v>1154</v>
      </c>
      <c r="E658" s="108" t="s">
        <v>845</v>
      </c>
      <c r="F658" s="71" t="s">
        <v>13</v>
      </c>
      <c r="G658" s="104">
        <v>176.20267834571607</v>
      </c>
      <c r="H658" s="56" t="s">
        <v>14</v>
      </c>
      <c r="I658" s="9"/>
    </row>
    <row r="659" spans="3:9" ht="33.75" x14ac:dyDescent="0.25">
      <c r="C659" s="37" t="s">
        <v>40</v>
      </c>
      <c r="D659" s="69" t="s">
        <v>1155</v>
      </c>
      <c r="E659" s="108" t="s">
        <v>847</v>
      </c>
      <c r="F659" s="71" t="s">
        <v>13</v>
      </c>
      <c r="G659" s="104">
        <v>161.38019326532751</v>
      </c>
      <c r="H659" s="56" t="s">
        <v>14</v>
      </c>
      <c r="I659" s="9"/>
    </row>
    <row r="660" spans="3:9" ht="33.75" x14ac:dyDescent="0.25">
      <c r="C660" s="37" t="s">
        <v>40</v>
      </c>
      <c r="D660" s="69" t="s">
        <v>1156</v>
      </c>
      <c r="E660" s="108" t="s">
        <v>849</v>
      </c>
      <c r="F660" s="71" t="s">
        <v>13</v>
      </c>
      <c r="G660" s="104">
        <v>180.70198267107577</v>
      </c>
      <c r="H660" s="56" t="s">
        <v>14</v>
      </c>
      <c r="I660" s="9"/>
    </row>
    <row r="661" spans="3:9" ht="33.75" x14ac:dyDescent="0.25">
      <c r="C661" s="37" t="s">
        <v>40</v>
      </c>
      <c r="D661" s="69" t="s">
        <v>1157</v>
      </c>
      <c r="E661" s="108" t="s">
        <v>851</v>
      </c>
      <c r="F661" s="71" t="s">
        <v>13</v>
      </c>
      <c r="G661" s="104">
        <v>157.56032684442093</v>
      </c>
      <c r="H661" s="56" t="s">
        <v>14</v>
      </c>
      <c r="I661" s="9"/>
    </row>
    <row r="662" spans="3:9" ht="33.75" x14ac:dyDescent="0.25">
      <c r="C662" s="37" t="s">
        <v>40</v>
      </c>
      <c r="D662" s="69" t="s">
        <v>1158</v>
      </c>
      <c r="E662" s="108" t="s">
        <v>853</v>
      </c>
      <c r="F662" s="71" t="s">
        <v>13</v>
      </c>
      <c r="G662" s="104">
        <v>157.75336634923386</v>
      </c>
      <c r="H662" s="56" t="s">
        <v>14</v>
      </c>
      <c r="I662" s="9"/>
    </row>
    <row r="663" spans="3:9" ht="33.75" x14ac:dyDescent="0.25">
      <c r="C663" s="37" t="s">
        <v>40</v>
      </c>
      <c r="D663" s="69" t="s">
        <v>1159</v>
      </c>
      <c r="E663" s="108" t="s">
        <v>855</v>
      </c>
      <c r="F663" s="71" t="s">
        <v>13</v>
      </c>
      <c r="G663" s="104">
        <v>155.86369384399813</v>
      </c>
      <c r="H663" s="56" t="s">
        <v>14</v>
      </c>
      <c r="I663" s="9"/>
    </row>
    <row r="664" spans="3:9" ht="33.75" x14ac:dyDescent="0.25">
      <c r="C664" s="37" t="s">
        <v>40</v>
      </c>
      <c r="D664" s="69" t="s">
        <v>1160</v>
      </c>
      <c r="E664" s="108" t="s">
        <v>857</v>
      </c>
      <c r="F664" s="71" t="s">
        <v>13</v>
      </c>
      <c r="G664" s="104">
        <v>183.2789863164634</v>
      </c>
      <c r="H664" s="56" t="s">
        <v>14</v>
      </c>
      <c r="I664" s="9"/>
    </row>
    <row r="665" spans="3:9" ht="33.75" x14ac:dyDescent="0.25">
      <c r="C665" s="37" t="s">
        <v>40</v>
      </c>
      <c r="D665" s="69" t="s">
        <v>1161</v>
      </c>
      <c r="E665" s="108" t="s">
        <v>859</v>
      </c>
      <c r="F665" s="71" t="s">
        <v>13</v>
      </c>
      <c r="G665" s="104">
        <v>158.66865375062096</v>
      </c>
      <c r="H665" s="56" t="s">
        <v>14</v>
      </c>
      <c r="I665" s="9"/>
    </row>
    <row r="666" spans="3:9" ht="33.75" x14ac:dyDescent="0.25">
      <c r="C666" s="37" t="s">
        <v>40</v>
      </c>
      <c r="D666" s="69" t="s">
        <v>1162</v>
      </c>
      <c r="E666" s="108" t="s">
        <v>861</v>
      </c>
      <c r="F666" s="71" t="s">
        <v>13</v>
      </c>
      <c r="G666" s="104">
        <v>154.90853752199882</v>
      </c>
      <c r="H666" s="56" t="s">
        <v>14</v>
      </c>
      <c r="I666" s="9"/>
    </row>
    <row r="667" spans="3:9" ht="33.75" x14ac:dyDescent="0.25">
      <c r="C667" s="37" t="s">
        <v>40</v>
      </c>
      <c r="D667" s="69" t="s">
        <v>1163</v>
      </c>
      <c r="E667" s="108" t="s">
        <v>863</v>
      </c>
      <c r="F667" s="71" t="s">
        <v>13</v>
      </c>
      <c r="G667" s="104">
        <v>175.67863759677098</v>
      </c>
      <c r="H667" s="56" t="s">
        <v>14</v>
      </c>
      <c r="I667" s="9"/>
    </row>
    <row r="668" spans="3:9" ht="33.75" x14ac:dyDescent="0.25">
      <c r="C668" s="37" t="s">
        <v>40</v>
      </c>
      <c r="D668" s="69" t="s">
        <v>1164</v>
      </c>
      <c r="E668" s="108" t="s">
        <v>865</v>
      </c>
      <c r="F668" s="71" t="s">
        <v>13</v>
      </c>
      <c r="G668" s="104">
        <v>180.10882920835527</v>
      </c>
      <c r="H668" s="56" t="s">
        <v>14</v>
      </c>
      <c r="I668" s="9"/>
    </row>
    <row r="669" spans="3:9" ht="33.75" x14ac:dyDescent="0.25">
      <c r="C669" s="37" t="s">
        <v>40</v>
      </c>
      <c r="D669" s="69" t="s">
        <v>1165</v>
      </c>
      <c r="E669" s="108" t="s">
        <v>867</v>
      </c>
      <c r="F669" s="71" t="s">
        <v>13</v>
      </c>
      <c r="G669" s="104">
        <v>175.27118534991308</v>
      </c>
      <c r="H669" s="56" t="s">
        <v>14</v>
      </c>
      <c r="I669" s="9"/>
    </row>
    <row r="670" spans="3:9" ht="33.75" x14ac:dyDescent="0.25">
      <c r="C670" s="37" t="s">
        <v>40</v>
      </c>
      <c r="D670" s="69" t="s">
        <v>1166</v>
      </c>
      <c r="E670" s="108" t="s">
        <v>869</v>
      </c>
      <c r="F670" s="71" t="s">
        <v>13</v>
      </c>
      <c r="G670" s="104">
        <v>175.29891423112707</v>
      </c>
      <c r="H670" s="56" t="s">
        <v>14</v>
      </c>
      <c r="I670" s="9"/>
    </row>
    <row r="671" spans="3:9" ht="33.75" x14ac:dyDescent="0.25">
      <c r="C671" s="37" t="s">
        <v>40</v>
      </c>
      <c r="D671" s="69" t="s">
        <v>1167</v>
      </c>
      <c r="E671" s="108" t="s">
        <v>871</v>
      </c>
      <c r="F671" s="71" t="s">
        <v>13</v>
      </c>
      <c r="G671" s="104">
        <v>175.83616728590042</v>
      </c>
      <c r="H671" s="56" t="s">
        <v>14</v>
      </c>
      <c r="I671" s="9"/>
    </row>
    <row r="672" spans="3:9" ht="33.75" x14ac:dyDescent="0.25">
      <c r="C672" s="37" t="s">
        <v>40</v>
      </c>
      <c r="D672" s="69" t="s">
        <v>1168</v>
      </c>
      <c r="E672" s="108" t="s">
        <v>873</v>
      </c>
      <c r="F672" s="71" t="s">
        <v>13</v>
      </c>
      <c r="G672" s="104">
        <v>176.4515851548835</v>
      </c>
      <c r="H672" s="56" t="s">
        <v>14</v>
      </c>
      <c r="I672" s="9"/>
    </row>
    <row r="673" spans="3:9" ht="33.75" x14ac:dyDescent="0.25">
      <c r="C673" s="37" t="s">
        <v>40</v>
      </c>
      <c r="D673" s="69" t="s">
        <v>1169</v>
      </c>
      <c r="E673" s="108" t="s">
        <v>875</v>
      </c>
      <c r="F673" s="71" t="s">
        <v>13</v>
      </c>
      <c r="G673" s="104">
        <v>168.26101021304126</v>
      </c>
      <c r="H673" s="56" t="s">
        <v>14</v>
      </c>
      <c r="I673" s="9"/>
    </row>
    <row r="674" spans="3:9" ht="33.75" x14ac:dyDescent="0.25">
      <c r="C674" s="37" t="s">
        <v>40</v>
      </c>
      <c r="D674" s="69" t="s">
        <v>1170</v>
      </c>
      <c r="E674" s="108" t="s">
        <v>877</v>
      </c>
      <c r="F674" s="71" t="s">
        <v>13</v>
      </c>
      <c r="G674" s="104">
        <v>157.46167265594227</v>
      </c>
      <c r="H674" s="56" t="s">
        <v>14</v>
      </c>
      <c r="I674" s="9"/>
    </row>
    <row r="675" spans="3:9" ht="33.75" x14ac:dyDescent="0.25">
      <c r="C675" s="37" t="s">
        <v>40</v>
      </c>
      <c r="D675" s="69" t="s">
        <v>1171</v>
      </c>
      <c r="E675" s="108" t="s">
        <v>879</v>
      </c>
      <c r="F675" s="71" t="s">
        <v>13</v>
      </c>
      <c r="G675" s="104">
        <v>161.00106240789609</v>
      </c>
      <c r="H675" s="56" t="s">
        <v>14</v>
      </c>
      <c r="I675" s="9"/>
    </row>
    <row r="676" spans="3:9" ht="33.75" x14ac:dyDescent="0.25">
      <c r="C676" s="37" t="s">
        <v>40</v>
      </c>
      <c r="D676" s="69" t="s">
        <v>1172</v>
      </c>
      <c r="E676" s="108" t="s">
        <v>881</v>
      </c>
      <c r="F676" s="71" t="s">
        <v>13</v>
      </c>
      <c r="G676" s="104">
        <v>152.80965137147754</v>
      </c>
      <c r="H676" s="56" t="s">
        <v>14</v>
      </c>
      <c r="I676" s="9"/>
    </row>
    <row r="677" spans="3:9" ht="33.75" x14ac:dyDescent="0.25">
      <c r="C677" s="37" t="s">
        <v>40</v>
      </c>
      <c r="D677" s="69" t="s">
        <v>1173</v>
      </c>
      <c r="E677" s="108" t="s">
        <v>883</v>
      </c>
      <c r="F677" s="71" t="s">
        <v>13</v>
      </c>
      <c r="G677" s="104">
        <v>157.94654232729334</v>
      </c>
      <c r="H677" s="56" t="s">
        <v>14</v>
      </c>
      <c r="I677" s="9"/>
    </row>
    <row r="678" spans="3:9" ht="33.75" x14ac:dyDescent="0.25">
      <c r="C678" s="37" t="s">
        <v>40</v>
      </c>
      <c r="D678" s="69" t="s">
        <v>1174</v>
      </c>
      <c r="E678" s="108" t="s">
        <v>885</v>
      </c>
      <c r="F678" s="71" t="s">
        <v>13</v>
      </c>
      <c r="G678" s="104">
        <v>0</v>
      </c>
      <c r="H678" s="56" t="s">
        <v>14</v>
      </c>
      <c r="I678" s="9"/>
    </row>
    <row r="679" spans="3:9" ht="33.75" x14ac:dyDescent="0.25">
      <c r="C679" s="37" t="s">
        <v>40</v>
      </c>
      <c r="D679" s="69" t="s">
        <v>1175</v>
      </c>
      <c r="E679" s="108" t="s">
        <v>887</v>
      </c>
      <c r="F679" s="71" t="s">
        <v>13</v>
      </c>
      <c r="G679" s="104">
        <v>224.42446998141617</v>
      </c>
      <c r="H679" s="56" t="s">
        <v>14</v>
      </c>
      <c r="I679" s="9"/>
    </row>
    <row r="680" spans="3:9" ht="33.75" x14ac:dyDescent="0.25">
      <c r="C680" s="37" t="s">
        <v>40</v>
      </c>
      <c r="D680" s="69" t="s">
        <v>1176</v>
      </c>
      <c r="E680" s="108" t="s">
        <v>889</v>
      </c>
      <c r="F680" s="71" t="s">
        <v>13</v>
      </c>
      <c r="G680" s="104">
        <v>225.64638709426825</v>
      </c>
      <c r="H680" s="56" t="s">
        <v>14</v>
      </c>
      <c r="I680" s="9"/>
    </row>
    <row r="681" spans="3:9" ht="33.75" x14ac:dyDescent="0.25">
      <c r="C681" s="37" t="s">
        <v>40</v>
      </c>
      <c r="D681" s="69" t="s">
        <v>1177</v>
      </c>
      <c r="E681" s="108" t="s">
        <v>891</v>
      </c>
      <c r="F681" s="71" t="s">
        <v>13</v>
      </c>
      <c r="G681" s="104">
        <v>0</v>
      </c>
      <c r="H681" s="56" t="s">
        <v>14</v>
      </c>
      <c r="I681" s="9"/>
    </row>
    <row r="682" spans="3:9" ht="33.75" x14ac:dyDescent="0.25">
      <c r="C682" s="37" t="s">
        <v>40</v>
      </c>
      <c r="D682" s="69" t="s">
        <v>1178</v>
      </c>
      <c r="E682" s="108" t="s">
        <v>893</v>
      </c>
      <c r="F682" s="71" t="s">
        <v>13</v>
      </c>
      <c r="G682" s="104">
        <v>228.8892317483583</v>
      </c>
      <c r="H682" s="56" t="s">
        <v>14</v>
      </c>
      <c r="I682" s="9"/>
    </row>
    <row r="683" spans="3:9" ht="33.75" x14ac:dyDescent="0.25">
      <c r="C683" s="37" t="s">
        <v>40</v>
      </c>
      <c r="D683" s="69" t="s">
        <v>1179</v>
      </c>
      <c r="E683" s="108" t="s">
        <v>895</v>
      </c>
      <c r="F683" s="71" t="s">
        <v>13</v>
      </c>
      <c r="G683" s="104">
        <v>239.44184932327224</v>
      </c>
      <c r="H683" s="56" t="s">
        <v>14</v>
      </c>
      <c r="I683" s="9"/>
    </row>
    <row r="684" spans="3:9" ht="33.75" x14ac:dyDescent="0.25">
      <c r="C684" s="37" t="s">
        <v>40</v>
      </c>
      <c r="D684" s="69" t="s">
        <v>1180</v>
      </c>
      <c r="E684" s="108" t="s">
        <v>897</v>
      </c>
      <c r="F684" s="71" t="s">
        <v>13</v>
      </c>
      <c r="G684" s="104">
        <v>235.68991204882968</v>
      </c>
      <c r="H684" s="56" t="s">
        <v>14</v>
      </c>
      <c r="I684" s="9"/>
    </row>
    <row r="685" spans="3:9" ht="33.75" x14ac:dyDescent="0.25">
      <c r="C685" s="37" t="s">
        <v>40</v>
      </c>
      <c r="D685" s="69" t="s">
        <v>1181</v>
      </c>
      <c r="E685" s="108" t="s">
        <v>899</v>
      </c>
      <c r="F685" s="71" t="s">
        <v>13</v>
      </c>
      <c r="G685" s="104">
        <v>235.47274096260932</v>
      </c>
      <c r="H685" s="56" t="s">
        <v>14</v>
      </c>
      <c r="I685" s="9"/>
    </row>
    <row r="686" spans="3:9" ht="33.75" x14ac:dyDescent="0.25">
      <c r="C686" s="37" t="s">
        <v>40</v>
      </c>
      <c r="D686" s="69" t="s">
        <v>1182</v>
      </c>
      <c r="E686" s="108" t="s">
        <v>901</v>
      </c>
      <c r="F686" s="71" t="s">
        <v>13</v>
      </c>
      <c r="G686" s="104">
        <v>0</v>
      </c>
      <c r="H686" s="56" t="s">
        <v>14</v>
      </c>
      <c r="I686" s="9"/>
    </row>
    <row r="687" spans="3:9" ht="33.75" x14ac:dyDescent="0.25">
      <c r="C687" s="37" t="s">
        <v>40</v>
      </c>
      <c r="D687" s="69" t="s">
        <v>1183</v>
      </c>
      <c r="E687" s="108" t="s">
        <v>903</v>
      </c>
      <c r="F687" s="71" t="s">
        <v>13</v>
      </c>
      <c r="G687" s="104">
        <v>179.76575474171835</v>
      </c>
      <c r="H687" s="56" t="s">
        <v>14</v>
      </c>
      <c r="I687" s="9"/>
    </row>
    <row r="688" spans="3:9" ht="33.75" x14ac:dyDescent="0.25">
      <c r="C688" s="37" t="s">
        <v>40</v>
      </c>
      <c r="D688" s="69" t="s">
        <v>1184</v>
      </c>
      <c r="E688" s="108" t="s">
        <v>905</v>
      </c>
      <c r="F688" s="71" t="s">
        <v>13</v>
      </c>
      <c r="G688" s="104">
        <v>0</v>
      </c>
      <c r="H688" s="56" t="s">
        <v>14</v>
      </c>
      <c r="I688" s="9"/>
    </row>
    <row r="689" spans="3:9" ht="33.75" x14ac:dyDescent="0.25">
      <c r="C689" s="37" t="s">
        <v>40</v>
      </c>
      <c r="D689" s="69" t="s">
        <v>1185</v>
      </c>
      <c r="E689" s="108" t="s">
        <v>907</v>
      </c>
      <c r="F689" s="71" t="s">
        <v>13</v>
      </c>
      <c r="G689" s="104">
        <v>179.6398560333875</v>
      </c>
      <c r="H689" s="56" t="s">
        <v>14</v>
      </c>
      <c r="I689" s="9"/>
    </row>
    <row r="690" spans="3:9" ht="33.75" x14ac:dyDescent="0.25">
      <c r="C690" s="37" t="s">
        <v>40</v>
      </c>
      <c r="D690" s="69" t="s">
        <v>1186</v>
      </c>
      <c r="E690" s="108" t="s">
        <v>909</v>
      </c>
      <c r="F690" s="71" t="s">
        <v>13</v>
      </c>
      <c r="G690" s="104">
        <v>177.61279791197813</v>
      </c>
      <c r="H690" s="56" t="s">
        <v>14</v>
      </c>
      <c r="I690" s="9"/>
    </row>
    <row r="691" spans="3:9" ht="33.75" x14ac:dyDescent="0.25">
      <c r="C691" s="37" t="s">
        <v>40</v>
      </c>
      <c r="D691" s="69" t="s">
        <v>1187</v>
      </c>
      <c r="E691" s="108" t="s">
        <v>911</v>
      </c>
      <c r="F691" s="71" t="s">
        <v>13</v>
      </c>
      <c r="G691" s="104">
        <v>161.2193588937775</v>
      </c>
      <c r="H691" s="56" t="s">
        <v>14</v>
      </c>
      <c r="I691" s="9"/>
    </row>
    <row r="692" spans="3:9" ht="33.75" x14ac:dyDescent="0.25">
      <c r="C692" s="37" t="s">
        <v>40</v>
      </c>
      <c r="D692" s="69" t="s">
        <v>1188</v>
      </c>
      <c r="E692" s="108" t="s">
        <v>913</v>
      </c>
      <c r="F692" s="71" t="s">
        <v>13</v>
      </c>
      <c r="G692" s="104">
        <v>0</v>
      </c>
      <c r="H692" s="56" t="s">
        <v>14</v>
      </c>
      <c r="I692" s="9"/>
    </row>
    <row r="693" spans="3:9" ht="33.75" x14ac:dyDescent="0.25">
      <c r="C693" s="37" t="s">
        <v>40</v>
      </c>
      <c r="D693" s="69" t="s">
        <v>1189</v>
      </c>
      <c r="E693" s="108" t="s">
        <v>915</v>
      </c>
      <c r="F693" s="71" t="s">
        <v>13</v>
      </c>
      <c r="G693" s="104">
        <v>0</v>
      </c>
      <c r="H693" s="56" t="s">
        <v>14</v>
      </c>
      <c r="I693" s="9"/>
    </row>
    <row r="694" spans="3:9" ht="33.75" x14ac:dyDescent="0.25">
      <c r="C694" s="37" t="s">
        <v>40</v>
      </c>
      <c r="D694" s="69" t="s">
        <v>1190</v>
      </c>
      <c r="E694" s="108" t="s">
        <v>917</v>
      </c>
      <c r="F694" s="71" t="s">
        <v>13</v>
      </c>
      <c r="G694" s="104">
        <v>177.13406936442721</v>
      </c>
      <c r="H694" s="56" t="s">
        <v>14</v>
      </c>
      <c r="I694" s="9"/>
    </row>
    <row r="695" spans="3:9" ht="33.75" x14ac:dyDescent="0.25">
      <c r="C695" s="37" t="s">
        <v>40</v>
      </c>
      <c r="D695" s="69" t="s">
        <v>1191</v>
      </c>
      <c r="E695" s="108" t="s">
        <v>919</v>
      </c>
      <c r="F695" s="71" t="s">
        <v>13</v>
      </c>
      <c r="G695" s="104">
        <v>0</v>
      </c>
      <c r="H695" s="56" t="s">
        <v>14</v>
      </c>
      <c r="I695" s="9"/>
    </row>
    <row r="696" spans="3:9" ht="33.75" x14ac:dyDescent="0.25">
      <c r="C696" s="37" t="s">
        <v>40</v>
      </c>
      <c r="D696" s="69" t="s">
        <v>1192</v>
      </c>
      <c r="E696" s="108" t="s">
        <v>921</v>
      </c>
      <c r="F696" s="71" t="s">
        <v>13</v>
      </c>
      <c r="G696" s="104">
        <v>156.88428167549475</v>
      </c>
      <c r="H696" s="56" t="s">
        <v>14</v>
      </c>
      <c r="I696" s="9"/>
    </row>
    <row r="697" spans="3:9" ht="33.75" x14ac:dyDescent="0.25">
      <c r="C697" s="37" t="s">
        <v>40</v>
      </c>
      <c r="D697" s="69" t="s">
        <v>1193</v>
      </c>
      <c r="E697" s="108" t="s">
        <v>923</v>
      </c>
      <c r="F697" s="71" t="s">
        <v>13</v>
      </c>
      <c r="G697" s="104">
        <v>0</v>
      </c>
      <c r="H697" s="56" t="s">
        <v>14</v>
      </c>
      <c r="I697" s="9"/>
    </row>
    <row r="698" spans="3:9" ht="33.75" x14ac:dyDescent="0.25">
      <c r="C698" s="37" t="s">
        <v>40</v>
      </c>
      <c r="D698" s="69" t="s">
        <v>1194</v>
      </c>
      <c r="E698" s="108" t="s">
        <v>925</v>
      </c>
      <c r="F698" s="71" t="s">
        <v>13</v>
      </c>
      <c r="G698" s="104">
        <v>149.05612540435348</v>
      </c>
      <c r="H698" s="56" t="s">
        <v>14</v>
      </c>
      <c r="I698" s="9"/>
    </row>
    <row r="699" spans="3:9" ht="33.75" x14ac:dyDescent="0.25">
      <c r="C699" s="37" t="s">
        <v>40</v>
      </c>
      <c r="D699" s="69" t="s">
        <v>1195</v>
      </c>
      <c r="E699" s="108" t="s">
        <v>927</v>
      </c>
      <c r="F699" s="71" t="s">
        <v>13</v>
      </c>
      <c r="G699" s="104">
        <v>174.28389825474335</v>
      </c>
      <c r="H699" s="56" t="s">
        <v>14</v>
      </c>
      <c r="I699" s="9"/>
    </row>
    <row r="700" spans="3:9" ht="33.75" x14ac:dyDescent="0.25">
      <c r="C700" s="37" t="s">
        <v>40</v>
      </c>
      <c r="D700" s="69" t="s">
        <v>1196</v>
      </c>
      <c r="E700" s="108" t="s">
        <v>929</v>
      </c>
      <c r="F700" s="71" t="s">
        <v>13</v>
      </c>
      <c r="G700" s="104">
        <v>156.41332150798854</v>
      </c>
      <c r="H700" s="56" t="s">
        <v>14</v>
      </c>
      <c r="I700" s="9"/>
    </row>
    <row r="701" spans="3:9" ht="33.75" x14ac:dyDescent="0.25">
      <c r="C701" s="37" t="s">
        <v>40</v>
      </c>
      <c r="D701" s="69" t="s">
        <v>1197</v>
      </c>
      <c r="E701" s="108" t="s">
        <v>931</v>
      </c>
      <c r="F701" s="71" t="s">
        <v>13</v>
      </c>
      <c r="G701" s="104">
        <v>174.78267088287487</v>
      </c>
      <c r="H701" s="56" t="s">
        <v>14</v>
      </c>
      <c r="I701" s="9"/>
    </row>
    <row r="702" spans="3:9" ht="33.75" x14ac:dyDescent="0.25">
      <c r="C702" s="37" t="s">
        <v>40</v>
      </c>
      <c r="D702" s="69" t="s">
        <v>1198</v>
      </c>
      <c r="E702" s="108" t="s">
        <v>933</v>
      </c>
      <c r="F702" s="71" t="s">
        <v>13</v>
      </c>
      <c r="G702" s="104">
        <v>156.42982258372209</v>
      </c>
      <c r="H702" s="56" t="s">
        <v>14</v>
      </c>
      <c r="I702" s="9"/>
    </row>
    <row r="703" spans="3:9" ht="33.75" x14ac:dyDescent="0.25">
      <c r="C703" s="37" t="s">
        <v>40</v>
      </c>
      <c r="D703" s="69" t="s">
        <v>1199</v>
      </c>
      <c r="E703" s="108" t="s">
        <v>935</v>
      </c>
      <c r="F703" s="71" t="s">
        <v>13</v>
      </c>
      <c r="G703" s="104">
        <v>178.94571199219183</v>
      </c>
      <c r="H703" s="56" t="s">
        <v>14</v>
      </c>
      <c r="I703" s="9"/>
    </row>
    <row r="704" spans="3:9" ht="33.75" x14ac:dyDescent="0.25">
      <c r="C704" s="37" t="s">
        <v>40</v>
      </c>
      <c r="D704" s="69" t="s">
        <v>1200</v>
      </c>
      <c r="E704" s="108" t="s">
        <v>937</v>
      </c>
      <c r="F704" s="71" t="s">
        <v>13</v>
      </c>
      <c r="G704" s="104">
        <v>155.23734385272846</v>
      </c>
      <c r="H704" s="56" t="s">
        <v>14</v>
      </c>
      <c r="I704" s="9"/>
    </row>
    <row r="705" spans="3:9" ht="33.75" x14ac:dyDescent="0.25">
      <c r="C705" s="37" t="s">
        <v>40</v>
      </c>
      <c r="D705" s="69" t="s">
        <v>1201</v>
      </c>
      <c r="E705" s="108" t="s">
        <v>939</v>
      </c>
      <c r="F705" s="71" t="s">
        <v>13</v>
      </c>
      <c r="G705" s="104">
        <v>180.19578012007767</v>
      </c>
      <c r="H705" s="56" t="s">
        <v>14</v>
      </c>
      <c r="I705" s="9"/>
    </row>
    <row r="706" spans="3:9" ht="33.75" x14ac:dyDescent="0.25">
      <c r="C706" s="37" t="s">
        <v>40</v>
      </c>
      <c r="D706" s="69" t="s">
        <v>1202</v>
      </c>
      <c r="E706" s="108" t="s">
        <v>941</v>
      </c>
      <c r="F706" s="71" t="s">
        <v>13</v>
      </c>
      <c r="G706" s="104">
        <v>176.76269875953878</v>
      </c>
      <c r="H706" s="56" t="s">
        <v>14</v>
      </c>
      <c r="I706" s="9"/>
    </row>
    <row r="707" spans="3:9" ht="33.75" x14ac:dyDescent="0.25">
      <c r="C707" s="37" t="s">
        <v>40</v>
      </c>
      <c r="D707" s="69" t="s">
        <v>1203</v>
      </c>
      <c r="E707" s="108" t="s">
        <v>943</v>
      </c>
      <c r="F707" s="71" t="s">
        <v>13</v>
      </c>
      <c r="G707" s="104">
        <v>155.89176604658039</v>
      </c>
      <c r="H707" s="56" t="s">
        <v>14</v>
      </c>
      <c r="I707" s="9"/>
    </row>
    <row r="708" spans="3:9" ht="33.75" x14ac:dyDescent="0.25">
      <c r="C708" s="37" t="s">
        <v>40</v>
      </c>
      <c r="D708" s="69" t="s">
        <v>1204</v>
      </c>
      <c r="E708" s="108" t="s">
        <v>945</v>
      </c>
      <c r="F708" s="71" t="s">
        <v>13</v>
      </c>
      <c r="G708" s="104">
        <v>0</v>
      </c>
      <c r="H708" s="56" t="s">
        <v>14</v>
      </c>
      <c r="I708" s="9"/>
    </row>
    <row r="709" spans="3:9" ht="33.75" x14ac:dyDescent="0.25">
      <c r="C709" s="37" t="s">
        <v>40</v>
      </c>
      <c r="D709" s="69" t="s">
        <v>1205</v>
      </c>
      <c r="E709" s="108" t="s">
        <v>947</v>
      </c>
      <c r="F709" s="71" t="s">
        <v>13</v>
      </c>
      <c r="G709" s="104">
        <v>155.81699477316295</v>
      </c>
      <c r="H709" s="56" t="s">
        <v>14</v>
      </c>
      <c r="I709" s="9"/>
    </row>
    <row r="710" spans="3:9" ht="33.75" x14ac:dyDescent="0.25">
      <c r="C710" s="37" t="s">
        <v>40</v>
      </c>
      <c r="D710" s="69" t="s">
        <v>1206</v>
      </c>
      <c r="E710" s="108" t="s">
        <v>949</v>
      </c>
      <c r="F710" s="71" t="s">
        <v>13</v>
      </c>
      <c r="G710" s="104">
        <v>0</v>
      </c>
      <c r="H710" s="56" t="s">
        <v>14</v>
      </c>
      <c r="I710" s="9"/>
    </row>
    <row r="711" spans="3:9" ht="33.75" x14ac:dyDescent="0.25">
      <c r="C711" s="37" t="s">
        <v>40</v>
      </c>
      <c r="D711" s="69" t="s">
        <v>1207</v>
      </c>
      <c r="E711" s="108" t="s">
        <v>951</v>
      </c>
      <c r="F711" s="71" t="s">
        <v>13</v>
      </c>
      <c r="G711" s="104">
        <v>0</v>
      </c>
      <c r="H711" s="56" t="s">
        <v>14</v>
      </c>
      <c r="I711" s="9"/>
    </row>
    <row r="712" spans="3:9" ht="33.75" x14ac:dyDescent="0.25">
      <c r="C712" s="37" t="s">
        <v>40</v>
      </c>
      <c r="D712" s="69" t="s">
        <v>1208</v>
      </c>
      <c r="E712" s="108" t="s">
        <v>953</v>
      </c>
      <c r="F712" s="71" t="s">
        <v>13</v>
      </c>
      <c r="G712" s="104">
        <v>160.4045512010114</v>
      </c>
      <c r="H712" s="56" t="s">
        <v>14</v>
      </c>
      <c r="I712" s="9"/>
    </row>
    <row r="713" spans="3:9" ht="33.75" x14ac:dyDescent="0.25">
      <c r="C713" s="37" t="s">
        <v>40</v>
      </c>
      <c r="D713" s="69" t="s">
        <v>1209</v>
      </c>
      <c r="E713" s="108" t="s">
        <v>955</v>
      </c>
      <c r="F713" s="71" t="s">
        <v>13</v>
      </c>
      <c r="G713" s="104">
        <v>155.35563507699732</v>
      </c>
      <c r="H713" s="56" t="s">
        <v>14</v>
      </c>
      <c r="I713" s="9"/>
    </row>
    <row r="714" spans="3:9" ht="33.75" x14ac:dyDescent="0.25">
      <c r="C714" s="37" t="s">
        <v>40</v>
      </c>
      <c r="D714" s="69" t="s">
        <v>1210</v>
      </c>
      <c r="E714" s="108" t="s">
        <v>957</v>
      </c>
      <c r="F714" s="71" t="s">
        <v>13</v>
      </c>
      <c r="G714" s="104">
        <v>156.55582401163764</v>
      </c>
      <c r="H714" s="56" t="s">
        <v>14</v>
      </c>
      <c r="I714" s="9"/>
    </row>
    <row r="715" spans="3:9" ht="33.75" x14ac:dyDescent="0.25">
      <c r="C715" s="37" t="s">
        <v>40</v>
      </c>
      <c r="D715" s="69" t="s">
        <v>1211</v>
      </c>
      <c r="E715" s="108" t="s">
        <v>959</v>
      </c>
      <c r="F715" s="71" t="s">
        <v>13</v>
      </c>
      <c r="G715" s="104">
        <v>0</v>
      </c>
      <c r="H715" s="56" t="s">
        <v>14</v>
      </c>
      <c r="I715" s="9"/>
    </row>
    <row r="716" spans="3:9" ht="33.75" x14ac:dyDescent="0.25">
      <c r="C716" s="37" t="s">
        <v>40</v>
      </c>
      <c r="D716" s="69" t="s">
        <v>1212</v>
      </c>
      <c r="E716" s="108" t="s">
        <v>961</v>
      </c>
      <c r="F716" s="71" t="s">
        <v>13</v>
      </c>
      <c r="G716" s="104">
        <v>180.67172611844225</v>
      </c>
      <c r="H716" s="56" t="s">
        <v>14</v>
      </c>
      <c r="I716" s="9"/>
    </row>
    <row r="717" spans="3:9" ht="33.75" x14ac:dyDescent="0.25">
      <c r="C717" s="37" t="s">
        <v>40</v>
      </c>
      <c r="D717" s="69" t="s">
        <v>1213</v>
      </c>
      <c r="E717" s="108" t="s">
        <v>963</v>
      </c>
      <c r="F717" s="71" t="s">
        <v>13</v>
      </c>
      <c r="G717" s="104">
        <v>180.29476069663605</v>
      </c>
      <c r="H717" s="56" t="s">
        <v>14</v>
      </c>
      <c r="I717" s="9"/>
    </row>
    <row r="718" spans="3:9" ht="33.75" x14ac:dyDescent="0.25">
      <c r="C718" s="37" t="s">
        <v>40</v>
      </c>
      <c r="D718" s="69" t="s">
        <v>1214</v>
      </c>
      <c r="E718" s="108" t="s">
        <v>965</v>
      </c>
      <c r="F718" s="71" t="s">
        <v>13</v>
      </c>
      <c r="G718" s="104">
        <v>158.24051092681154</v>
      </c>
      <c r="H718" s="56" t="s">
        <v>14</v>
      </c>
      <c r="I718" s="9"/>
    </row>
    <row r="719" spans="3:9" ht="33.75" x14ac:dyDescent="0.25">
      <c r="C719" s="37" t="s">
        <v>40</v>
      </c>
      <c r="D719" s="69" t="s">
        <v>1215</v>
      </c>
      <c r="E719" s="108" t="s">
        <v>967</v>
      </c>
      <c r="F719" s="71" t="s">
        <v>13</v>
      </c>
      <c r="G719" s="104">
        <v>175.59975992814634</v>
      </c>
      <c r="H719" s="56" t="s">
        <v>14</v>
      </c>
      <c r="I719" s="9"/>
    </row>
    <row r="720" spans="3:9" ht="33.75" x14ac:dyDescent="0.25">
      <c r="C720" s="37" t="s">
        <v>40</v>
      </c>
      <c r="D720" s="69" t="s">
        <v>1216</v>
      </c>
      <c r="E720" s="108" t="s">
        <v>969</v>
      </c>
      <c r="F720" s="71" t="s">
        <v>13</v>
      </c>
      <c r="G720" s="104">
        <v>0</v>
      </c>
      <c r="H720" s="56" t="s">
        <v>14</v>
      </c>
      <c r="I720" s="9"/>
    </row>
    <row r="721" spans="3:9" ht="33.75" x14ac:dyDescent="0.25">
      <c r="C721" s="37" t="s">
        <v>40</v>
      </c>
      <c r="D721" s="69" t="s">
        <v>1217</v>
      </c>
      <c r="E721" s="108" t="s">
        <v>971</v>
      </c>
      <c r="F721" s="71" t="s">
        <v>13</v>
      </c>
      <c r="G721" s="104">
        <v>180.62363180671107</v>
      </c>
      <c r="H721" s="56" t="s">
        <v>14</v>
      </c>
      <c r="I721" s="9"/>
    </row>
    <row r="722" spans="3:9" ht="33.75" x14ac:dyDescent="0.25">
      <c r="C722" s="37" t="s">
        <v>40</v>
      </c>
      <c r="D722" s="69" t="s">
        <v>1218</v>
      </c>
      <c r="E722" s="108" t="s">
        <v>973</v>
      </c>
      <c r="F722" s="71" t="s">
        <v>13</v>
      </c>
      <c r="G722" s="104">
        <v>158.61731387814083</v>
      </c>
      <c r="H722" s="56" t="s">
        <v>14</v>
      </c>
      <c r="I722" s="9"/>
    </row>
    <row r="723" spans="3:9" ht="33.75" x14ac:dyDescent="0.25">
      <c r="C723" s="37" t="s">
        <v>40</v>
      </c>
      <c r="D723" s="69" t="s">
        <v>1219</v>
      </c>
      <c r="E723" s="108" t="s">
        <v>975</v>
      </c>
      <c r="F723" s="71" t="s">
        <v>13</v>
      </c>
      <c r="G723" s="104">
        <v>181.24795206665732</v>
      </c>
      <c r="H723" s="56" t="s">
        <v>14</v>
      </c>
      <c r="I723" s="9"/>
    </row>
    <row r="724" spans="3:9" ht="33.75" x14ac:dyDescent="0.25">
      <c r="C724" s="37" t="s">
        <v>40</v>
      </c>
      <c r="D724" s="69" t="s">
        <v>1220</v>
      </c>
      <c r="E724" s="108" t="s">
        <v>977</v>
      </c>
      <c r="F724" s="71" t="s">
        <v>13</v>
      </c>
      <c r="G724" s="104">
        <v>162.42580964918201</v>
      </c>
      <c r="H724" s="56" t="s">
        <v>14</v>
      </c>
      <c r="I724" s="9"/>
    </row>
    <row r="725" spans="3:9" ht="33.75" x14ac:dyDescent="0.25">
      <c r="C725" s="37" t="s">
        <v>40</v>
      </c>
      <c r="D725" s="69" t="s">
        <v>1221</v>
      </c>
      <c r="E725" s="108" t="s">
        <v>979</v>
      </c>
      <c r="F725" s="71" t="s">
        <v>13</v>
      </c>
      <c r="G725" s="104">
        <v>155.08142590584487</v>
      </c>
      <c r="H725" s="56" t="s">
        <v>14</v>
      </c>
      <c r="I725" s="9"/>
    </row>
    <row r="726" spans="3:9" ht="33.75" x14ac:dyDescent="0.25">
      <c r="C726" s="37" t="s">
        <v>40</v>
      </c>
      <c r="D726" s="69" t="s">
        <v>1222</v>
      </c>
      <c r="E726" s="108" t="s">
        <v>981</v>
      </c>
      <c r="F726" s="71" t="s">
        <v>13</v>
      </c>
      <c r="G726" s="104">
        <v>181.1567432711222</v>
      </c>
      <c r="H726" s="56" t="s">
        <v>14</v>
      </c>
      <c r="I726" s="9"/>
    </row>
    <row r="727" spans="3:9" ht="33.75" x14ac:dyDescent="0.25">
      <c r="C727" s="37" t="s">
        <v>40</v>
      </c>
      <c r="D727" s="69" t="s">
        <v>1223</v>
      </c>
      <c r="E727" s="108" t="s">
        <v>983</v>
      </c>
      <c r="F727" s="71" t="s">
        <v>13</v>
      </c>
      <c r="G727" s="104">
        <v>0</v>
      </c>
      <c r="H727" s="56" t="s">
        <v>14</v>
      </c>
      <c r="I727" s="9"/>
    </row>
    <row r="728" spans="3:9" ht="33.75" x14ac:dyDescent="0.25">
      <c r="C728" s="37" t="s">
        <v>40</v>
      </c>
      <c r="D728" s="69" t="s">
        <v>1224</v>
      </c>
      <c r="E728" s="108" t="s">
        <v>985</v>
      </c>
      <c r="F728" s="71" t="s">
        <v>13</v>
      </c>
      <c r="G728" s="104">
        <v>177.57851574820884</v>
      </c>
      <c r="H728" s="56" t="s">
        <v>14</v>
      </c>
      <c r="I728" s="9"/>
    </row>
    <row r="729" spans="3:9" ht="33.75" x14ac:dyDescent="0.25">
      <c r="C729" s="37" t="s">
        <v>40</v>
      </c>
      <c r="D729" s="69" t="s">
        <v>1225</v>
      </c>
      <c r="E729" s="108" t="s">
        <v>987</v>
      </c>
      <c r="F729" s="71" t="s">
        <v>13</v>
      </c>
      <c r="G729" s="104">
        <v>155.61649208651903</v>
      </c>
      <c r="H729" s="56" t="s">
        <v>14</v>
      </c>
      <c r="I729" s="9"/>
    </row>
    <row r="730" spans="3:9" ht="33.75" x14ac:dyDescent="0.25">
      <c r="C730" s="37" t="s">
        <v>40</v>
      </c>
      <c r="D730" s="69" t="s">
        <v>1226</v>
      </c>
      <c r="E730" s="108" t="s">
        <v>989</v>
      </c>
      <c r="F730" s="71" t="s">
        <v>13</v>
      </c>
      <c r="G730" s="104">
        <v>155.47387080772108</v>
      </c>
      <c r="H730" s="56" t="s">
        <v>14</v>
      </c>
      <c r="I730" s="9"/>
    </row>
    <row r="731" spans="3:9" ht="33.75" x14ac:dyDescent="0.25">
      <c r="C731" s="37" t="s">
        <v>40</v>
      </c>
      <c r="D731" s="69" t="s">
        <v>1227</v>
      </c>
      <c r="E731" s="108" t="s">
        <v>991</v>
      </c>
      <c r="F731" s="71" t="s">
        <v>13</v>
      </c>
      <c r="G731" s="104">
        <v>156.3806298098566</v>
      </c>
      <c r="H731" s="56" t="s">
        <v>14</v>
      </c>
      <c r="I731" s="9"/>
    </row>
    <row r="732" spans="3:9" ht="33.75" x14ac:dyDescent="0.25">
      <c r="C732" s="37" t="s">
        <v>40</v>
      </c>
      <c r="D732" s="69" t="s">
        <v>1228</v>
      </c>
      <c r="E732" s="108" t="s">
        <v>993</v>
      </c>
      <c r="F732" s="71" t="s">
        <v>13</v>
      </c>
      <c r="G732" s="104">
        <v>181.20676815342523</v>
      </c>
      <c r="H732" s="56" t="s">
        <v>14</v>
      </c>
      <c r="I732" s="9"/>
    </row>
    <row r="733" spans="3:9" ht="33.75" x14ac:dyDescent="0.25">
      <c r="C733" s="37" t="s">
        <v>40</v>
      </c>
      <c r="D733" s="69" t="s">
        <v>1229</v>
      </c>
      <c r="E733" s="108" t="s">
        <v>995</v>
      </c>
      <c r="F733" s="71" t="s">
        <v>13</v>
      </c>
      <c r="G733" s="104">
        <v>163.05826423654977</v>
      </c>
      <c r="H733" s="56" t="s">
        <v>14</v>
      </c>
      <c r="I733" s="9"/>
    </row>
    <row r="734" spans="3:9" ht="33.75" x14ac:dyDescent="0.25">
      <c r="C734" s="37" t="s">
        <v>40</v>
      </c>
      <c r="D734" s="69" t="s">
        <v>1230</v>
      </c>
      <c r="E734" s="108" t="s">
        <v>997</v>
      </c>
      <c r="F734" s="71" t="s">
        <v>13</v>
      </c>
      <c r="G734" s="104">
        <v>177.69124462174034</v>
      </c>
      <c r="H734" s="56" t="s">
        <v>14</v>
      </c>
      <c r="I734" s="9"/>
    </row>
    <row r="735" spans="3:9" ht="33.75" x14ac:dyDescent="0.25">
      <c r="C735" s="37" t="s">
        <v>40</v>
      </c>
      <c r="D735" s="69" t="s">
        <v>1231</v>
      </c>
      <c r="E735" s="108" t="s">
        <v>999</v>
      </c>
      <c r="F735" s="71" t="s">
        <v>13</v>
      </c>
      <c r="G735" s="104">
        <v>176.56645023397368</v>
      </c>
      <c r="H735" s="56" t="s">
        <v>14</v>
      </c>
      <c r="I735" s="9"/>
    </row>
    <row r="736" spans="3:9" ht="33.75" x14ac:dyDescent="0.25">
      <c r="C736" s="37" t="s">
        <v>40</v>
      </c>
      <c r="D736" s="69" t="s">
        <v>1232</v>
      </c>
      <c r="E736" s="108" t="s">
        <v>1001</v>
      </c>
      <c r="F736" s="71" t="s">
        <v>13</v>
      </c>
      <c r="G736" s="104">
        <v>158.21663920922569</v>
      </c>
      <c r="H736" s="56" t="s">
        <v>14</v>
      </c>
      <c r="I736" s="9"/>
    </row>
    <row r="737" spans="3:9" ht="33.75" x14ac:dyDescent="0.25">
      <c r="C737" s="37" t="s">
        <v>40</v>
      </c>
      <c r="D737" s="69" t="s">
        <v>1233</v>
      </c>
      <c r="E737" s="108" t="s">
        <v>1003</v>
      </c>
      <c r="F737" s="71" t="s">
        <v>13</v>
      </c>
      <c r="G737" s="104">
        <v>154.88151290493403</v>
      </c>
      <c r="H737" s="56" t="s">
        <v>14</v>
      </c>
      <c r="I737" s="9"/>
    </row>
    <row r="738" spans="3:9" ht="33.75" x14ac:dyDescent="0.25">
      <c r="C738" s="37" t="s">
        <v>40</v>
      </c>
      <c r="D738" s="69" t="s">
        <v>1234</v>
      </c>
      <c r="E738" s="108" t="s">
        <v>1005</v>
      </c>
      <c r="F738" s="71" t="s">
        <v>13</v>
      </c>
      <c r="G738" s="104">
        <v>155.84020313750042</v>
      </c>
      <c r="H738" s="56" t="s">
        <v>14</v>
      </c>
      <c r="I738" s="9"/>
    </row>
    <row r="739" spans="3:9" ht="33.75" x14ac:dyDescent="0.25">
      <c r="C739" s="37" t="s">
        <v>40</v>
      </c>
      <c r="D739" s="69" t="s">
        <v>1235</v>
      </c>
      <c r="E739" s="108" t="s">
        <v>1007</v>
      </c>
      <c r="F739" s="71" t="s">
        <v>13</v>
      </c>
      <c r="G739" s="104">
        <v>183.1271319537608</v>
      </c>
      <c r="H739" s="56" t="s">
        <v>14</v>
      </c>
      <c r="I739" s="9"/>
    </row>
    <row r="740" spans="3:9" ht="33.75" x14ac:dyDescent="0.25">
      <c r="C740" s="37" t="s">
        <v>40</v>
      </c>
      <c r="D740" s="69" t="s">
        <v>1236</v>
      </c>
      <c r="E740" s="108" t="s">
        <v>1009</v>
      </c>
      <c r="F740" s="71" t="s">
        <v>13</v>
      </c>
      <c r="G740" s="104">
        <v>161.99710754667367</v>
      </c>
      <c r="H740" s="56" t="s">
        <v>14</v>
      </c>
      <c r="I740" s="9"/>
    </row>
    <row r="741" spans="3:9" ht="33.75" x14ac:dyDescent="0.25">
      <c r="C741" s="37" t="s">
        <v>40</v>
      </c>
      <c r="D741" s="69" t="s">
        <v>1237</v>
      </c>
      <c r="E741" s="108" t="s">
        <v>1011</v>
      </c>
      <c r="F741" s="71" t="s">
        <v>13</v>
      </c>
      <c r="G741" s="104">
        <v>183.76518762166884</v>
      </c>
      <c r="H741" s="56" t="s">
        <v>14</v>
      </c>
      <c r="I741" s="9"/>
    </row>
    <row r="742" spans="3:9" ht="33.75" x14ac:dyDescent="0.25">
      <c r="C742" s="37" t="s">
        <v>40</v>
      </c>
      <c r="D742" s="69" t="s">
        <v>1238</v>
      </c>
      <c r="E742" s="108" t="s">
        <v>1013</v>
      </c>
      <c r="F742" s="71" t="s">
        <v>13</v>
      </c>
      <c r="G742" s="104">
        <v>156.10029825046888</v>
      </c>
      <c r="H742" s="56" t="s">
        <v>14</v>
      </c>
      <c r="I742" s="9"/>
    </row>
    <row r="743" spans="3:9" ht="33.75" x14ac:dyDescent="0.25">
      <c r="C743" s="37" t="s">
        <v>40</v>
      </c>
      <c r="D743" s="69" t="s">
        <v>1239</v>
      </c>
      <c r="E743" s="108" t="s">
        <v>1015</v>
      </c>
      <c r="F743" s="71" t="s">
        <v>13</v>
      </c>
      <c r="G743" s="104">
        <v>168.24413976116765</v>
      </c>
      <c r="H743" s="56" t="s">
        <v>14</v>
      </c>
      <c r="I743" s="9"/>
    </row>
    <row r="744" spans="3:9" ht="33.75" x14ac:dyDescent="0.25">
      <c r="C744" s="37" t="s">
        <v>40</v>
      </c>
      <c r="D744" s="69" t="s">
        <v>1240</v>
      </c>
      <c r="E744" s="108" t="s">
        <v>1017</v>
      </c>
      <c r="F744" s="71" t="s">
        <v>13</v>
      </c>
      <c r="G744" s="104">
        <v>152.730084510974</v>
      </c>
      <c r="H744" s="56" t="s">
        <v>14</v>
      </c>
      <c r="I744" s="9"/>
    </row>
    <row r="745" spans="3:9" ht="33.75" x14ac:dyDescent="0.25">
      <c r="C745" s="37" t="s">
        <v>40</v>
      </c>
      <c r="D745" s="69" t="s">
        <v>1241</v>
      </c>
      <c r="E745" s="108" t="s">
        <v>1019</v>
      </c>
      <c r="F745" s="71" t="s">
        <v>13</v>
      </c>
      <c r="G745" s="104">
        <v>159.42761734367434</v>
      </c>
      <c r="H745" s="56" t="s">
        <v>14</v>
      </c>
      <c r="I745" s="9"/>
    </row>
    <row r="746" spans="3:9" ht="33.75" x14ac:dyDescent="0.25">
      <c r="C746" s="37" t="s">
        <v>40</v>
      </c>
      <c r="D746" s="69" t="s">
        <v>1242</v>
      </c>
      <c r="E746" s="108" t="s">
        <v>1021</v>
      </c>
      <c r="F746" s="71" t="s">
        <v>13</v>
      </c>
      <c r="G746" s="104">
        <v>184.85795290169534</v>
      </c>
      <c r="H746" s="56" t="s">
        <v>14</v>
      </c>
      <c r="I746" s="9"/>
    </row>
    <row r="747" spans="3:9" ht="33.75" x14ac:dyDescent="0.25">
      <c r="C747" s="37" t="s">
        <v>40</v>
      </c>
      <c r="D747" s="69" t="s">
        <v>1243</v>
      </c>
      <c r="E747" s="108" t="s">
        <v>1023</v>
      </c>
      <c r="F747" s="71" t="s">
        <v>13</v>
      </c>
      <c r="G747" s="104">
        <v>152.96445193558523</v>
      </c>
      <c r="H747" s="56" t="s">
        <v>14</v>
      </c>
      <c r="I747" s="9"/>
    </row>
    <row r="748" spans="3:9" ht="33.75" x14ac:dyDescent="0.25">
      <c r="C748" s="37" t="s">
        <v>40</v>
      </c>
      <c r="D748" s="69" t="s">
        <v>1244</v>
      </c>
      <c r="E748" s="108" t="s">
        <v>1025</v>
      </c>
      <c r="F748" s="71" t="s">
        <v>13</v>
      </c>
      <c r="G748" s="104">
        <v>158.71049043961881</v>
      </c>
      <c r="H748" s="56" t="s">
        <v>14</v>
      </c>
      <c r="I748" s="9"/>
    </row>
    <row r="749" spans="3:9" ht="33.75" x14ac:dyDescent="0.25">
      <c r="C749" s="37" t="s">
        <v>40</v>
      </c>
      <c r="D749" s="69" t="s">
        <v>1245</v>
      </c>
      <c r="E749" s="108" t="s">
        <v>1027</v>
      </c>
      <c r="F749" s="71" t="s">
        <v>13</v>
      </c>
      <c r="G749" s="104">
        <v>0</v>
      </c>
      <c r="H749" s="56" t="s">
        <v>14</v>
      </c>
      <c r="I749" s="9"/>
    </row>
    <row r="750" spans="3:9" ht="33.75" x14ac:dyDescent="0.25">
      <c r="C750" s="37" t="s">
        <v>40</v>
      </c>
      <c r="D750" s="69" t="s">
        <v>1246</v>
      </c>
      <c r="E750" s="108" t="s">
        <v>1029</v>
      </c>
      <c r="F750" s="71" t="s">
        <v>13</v>
      </c>
      <c r="G750" s="104">
        <v>159.04313725490195</v>
      </c>
      <c r="H750" s="56" t="s">
        <v>14</v>
      </c>
      <c r="I750" s="9"/>
    </row>
    <row r="751" spans="3:9" ht="33.75" x14ac:dyDescent="0.25">
      <c r="C751" s="37" t="s">
        <v>40</v>
      </c>
      <c r="D751" s="69" t="s">
        <v>1247</v>
      </c>
      <c r="E751" s="108" t="s">
        <v>1031</v>
      </c>
      <c r="F751" s="71" t="s">
        <v>13</v>
      </c>
      <c r="G751" s="104">
        <v>159.52578562008276</v>
      </c>
      <c r="H751" s="56" t="s">
        <v>14</v>
      </c>
      <c r="I751" s="9"/>
    </row>
    <row r="752" spans="3:9" ht="33.75" x14ac:dyDescent="0.25">
      <c r="C752" s="38"/>
      <c r="D752" s="92"/>
      <c r="E752" s="109" t="s">
        <v>571</v>
      </c>
      <c r="F752" s="102"/>
      <c r="G752" s="103"/>
      <c r="H752" s="62" t="s">
        <v>1248</v>
      </c>
      <c r="I752" s="9"/>
    </row>
    <row r="753" spans="1:29" ht="33.75" x14ac:dyDescent="0.25">
      <c r="C753" s="14"/>
      <c r="D753" s="69" t="s">
        <v>1249</v>
      </c>
      <c r="E753" s="70" t="s">
        <v>1250</v>
      </c>
      <c r="F753" s="71" t="s">
        <v>13</v>
      </c>
      <c r="G753" s="104">
        <v>166.86199999999999</v>
      </c>
      <c r="H753" s="56" t="s">
        <v>1251</v>
      </c>
      <c r="I753" s="9"/>
    </row>
    <row r="754" spans="1:29" s="36" customFormat="1" ht="5.25" x14ac:dyDescent="0.25">
      <c r="A754" s="42"/>
      <c r="B754" s="3"/>
      <c r="C754" s="33"/>
      <c r="D754" s="73" t="s">
        <v>1252</v>
      </c>
      <c r="E754" s="93"/>
      <c r="F754" s="75"/>
      <c r="G754" s="94"/>
      <c r="H754" s="61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4"/>
      <c r="T754" s="3"/>
      <c r="U754" s="3"/>
      <c r="V754" s="3"/>
      <c r="W754" s="3"/>
      <c r="X754" s="3"/>
      <c r="Y754" s="35"/>
      <c r="Z754" s="35"/>
      <c r="AA754" s="35"/>
      <c r="AB754" s="35"/>
      <c r="AC754" s="35"/>
    </row>
    <row r="755" spans="1:29" ht="33.75" x14ac:dyDescent="0.25">
      <c r="C755" s="37" t="s">
        <v>40</v>
      </c>
      <c r="D755" s="69" t="s">
        <v>1253</v>
      </c>
      <c r="E755" s="108" t="s">
        <v>611</v>
      </c>
      <c r="F755" s="71" t="s">
        <v>13</v>
      </c>
      <c r="G755" s="104">
        <v>183.27333583836418</v>
      </c>
      <c r="H755" s="56" t="s">
        <v>15</v>
      </c>
      <c r="I755" s="9"/>
    </row>
    <row r="756" spans="1:29" ht="33.75" x14ac:dyDescent="0.25">
      <c r="C756" s="37" t="s">
        <v>40</v>
      </c>
      <c r="D756" s="69" t="s">
        <v>1254</v>
      </c>
      <c r="E756" s="108" t="s">
        <v>613</v>
      </c>
      <c r="F756" s="71" t="s">
        <v>13</v>
      </c>
      <c r="G756" s="104">
        <v>175.65545980367227</v>
      </c>
      <c r="H756" s="56" t="s">
        <v>15</v>
      </c>
      <c r="I756" s="9"/>
    </row>
    <row r="757" spans="1:29" ht="33.75" x14ac:dyDescent="0.25">
      <c r="C757" s="37" t="s">
        <v>40</v>
      </c>
      <c r="D757" s="69" t="s">
        <v>1255</v>
      </c>
      <c r="E757" s="108" t="s">
        <v>615</v>
      </c>
      <c r="F757" s="71" t="s">
        <v>13</v>
      </c>
      <c r="G757" s="104">
        <v>151.5522389234132</v>
      </c>
      <c r="H757" s="56" t="s">
        <v>15</v>
      </c>
      <c r="I757" s="9"/>
    </row>
    <row r="758" spans="1:29" ht="33.75" x14ac:dyDescent="0.25">
      <c r="C758" s="37" t="s">
        <v>40</v>
      </c>
      <c r="D758" s="69" t="s">
        <v>1256</v>
      </c>
      <c r="E758" s="108" t="s">
        <v>617</v>
      </c>
      <c r="F758" s="71" t="s">
        <v>13</v>
      </c>
      <c r="G758" s="104">
        <v>161.46648186413276</v>
      </c>
      <c r="H758" s="56" t="s">
        <v>15</v>
      </c>
      <c r="I758" s="9"/>
    </row>
    <row r="759" spans="1:29" ht="33.75" x14ac:dyDescent="0.25">
      <c r="C759" s="37" t="s">
        <v>40</v>
      </c>
      <c r="D759" s="69" t="s">
        <v>1257</v>
      </c>
      <c r="E759" s="108" t="s">
        <v>619</v>
      </c>
      <c r="F759" s="71" t="s">
        <v>13</v>
      </c>
      <c r="G759" s="104">
        <v>183.97051438229343</v>
      </c>
      <c r="H759" s="56" t="s">
        <v>15</v>
      </c>
      <c r="I759" s="9"/>
    </row>
    <row r="760" spans="1:29" ht="33.75" x14ac:dyDescent="0.25">
      <c r="C760" s="37" t="s">
        <v>40</v>
      </c>
      <c r="D760" s="69" t="s">
        <v>1258</v>
      </c>
      <c r="E760" s="108" t="s">
        <v>621</v>
      </c>
      <c r="F760" s="71" t="s">
        <v>13</v>
      </c>
      <c r="G760" s="104">
        <v>154.04475074239582</v>
      </c>
      <c r="H760" s="56" t="s">
        <v>15</v>
      </c>
      <c r="I760" s="9"/>
    </row>
    <row r="761" spans="1:29" ht="33.75" x14ac:dyDescent="0.25">
      <c r="C761" s="37" t="s">
        <v>40</v>
      </c>
      <c r="D761" s="69" t="s">
        <v>1259</v>
      </c>
      <c r="E761" s="108" t="s">
        <v>623</v>
      </c>
      <c r="F761" s="71" t="s">
        <v>13</v>
      </c>
      <c r="G761" s="104">
        <v>138.08980267949724</v>
      </c>
      <c r="H761" s="56" t="s">
        <v>15</v>
      </c>
      <c r="I761" s="9"/>
    </row>
    <row r="762" spans="1:29" ht="33.75" x14ac:dyDescent="0.25">
      <c r="C762" s="37" t="s">
        <v>40</v>
      </c>
      <c r="D762" s="69" t="s">
        <v>1260</v>
      </c>
      <c r="E762" s="108" t="s">
        <v>625</v>
      </c>
      <c r="F762" s="71" t="s">
        <v>13</v>
      </c>
      <c r="G762" s="104">
        <v>158.84491854020115</v>
      </c>
      <c r="H762" s="56" t="s">
        <v>15</v>
      </c>
      <c r="I762" s="9"/>
    </row>
    <row r="763" spans="1:29" ht="33.75" x14ac:dyDescent="0.25">
      <c r="C763" s="37" t="s">
        <v>40</v>
      </c>
      <c r="D763" s="69" t="s">
        <v>1261</v>
      </c>
      <c r="E763" s="108" t="s">
        <v>627</v>
      </c>
      <c r="F763" s="71" t="s">
        <v>13</v>
      </c>
      <c r="G763" s="104">
        <v>178.1891724308415</v>
      </c>
      <c r="H763" s="56" t="s">
        <v>15</v>
      </c>
      <c r="I763" s="9"/>
    </row>
    <row r="764" spans="1:29" ht="33.75" x14ac:dyDescent="0.25">
      <c r="C764" s="37" t="s">
        <v>40</v>
      </c>
      <c r="D764" s="69" t="s">
        <v>1262</v>
      </c>
      <c r="E764" s="108" t="s">
        <v>629</v>
      </c>
      <c r="F764" s="71" t="s">
        <v>13</v>
      </c>
      <c r="G764" s="104">
        <v>212.20584706675885</v>
      </c>
      <c r="H764" s="56" t="s">
        <v>15</v>
      </c>
      <c r="I764" s="9"/>
    </row>
    <row r="765" spans="1:29" ht="33.75" x14ac:dyDescent="0.25">
      <c r="C765" s="37" t="s">
        <v>40</v>
      </c>
      <c r="D765" s="69" t="s">
        <v>1263</v>
      </c>
      <c r="E765" s="108" t="s">
        <v>631</v>
      </c>
      <c r="F765" s="71" t="s">
        <v>13</v>
      </c>
      <c r="G765" s="104">
        <v>229.36945784744984</v>
      </c>
      <c r="H765" s="56" t="s">
        <v>15</v>
      </c>
      <c r="I765" s="9"/>
    </row>
    <row r="766" spans="1:29" ht="33.75" x14ac:dyDescent="0.25">
      <c r="C766" s="37" t="s">
        <v>40</v>
      </c>
      <c r="D766" s="69" t="s">
        <v>1264</v>
      </c>
      <c r="E766" s="108" t="s">
        <v>633</v>
      </c>
      <c r="F766" s="71" t="s">
        <v>13</v>
      </c>
      <c r="G766" s="104">
        <v>138.6269101774717</v>
      </c>
      <c r="H766" s="56" t="s">
        <v>15</v>
      </c>
      <c r="I766" s="9"/>
    </row>
    <row r="767" spans="1:29" ht="33.75" x14ac:dyDescent="0.25">
      <c r="C767" s="37" t="s">
        <v>40</v>
      </c>
      <c r="D767" s="69" t="s">
        <v>1265</v>
      </c>
      <c r="E767" s="108" t="s">
        <v>635</v>
      </c>
      <c r="F767" s="71" t="s">
        <v>13</v>
      </c>
      <c r="G767" s="104">
        <v>294.55607135507273</v>
      </c>
      <c r="H767" s="56" t="s">
        <v>15</v>
      </c>
      <c r="I767" s="9"/>
    </row>
    <row r="768" spans="1:29" ht="33.75" x14ac:dyDescent="0.25">
      <c r="C768" s="37" t="s">
        <v>40</v>
      </c>
      <c r="D768" s="69" t="s">
        <v>1266</v>
      </c>
      <c r="E768" s="108" t="s">
        <v>637</v>
      </c>
      <c r="F768" s="71" t="s">
        <v>13</v>
      </c>
      <c r="G768" s="104">
        <v>197.47733230536707</v>
      </c>
      <c r="H768" s="56" t="s">
        <v>15</v>
      </c>
      <c r="I768" s="9"/>
    </row>
    <row r="769" spans="3:9" ht="33.75" x14ac:dyDescent="0.25">
      <c r="C769" s="37" t="s">
        <v>40</v>
      </c>
      <c r="D769" s="69" t="s">
        <v>1267</v>
      </c>
      <c r="E769" s="108" t="s">
        <v>639</v>
      </c>
      <c r="F769" s="71" t="s">
        <v>13</v>
      </c>
      <c r="G769" s="104">
        <v>180.20282797326834</v>
      </c>
      <c r="H769" s="56" t="s">
        <v>15</v>
      </c>
      <c r="I769" s="9"/>
    </row>
    <row r="770" spans="3:9" ht="33.75" x14ac:dyDescent="0.25">
      <c r="C770" s="37" t="s">
        <v>40</v>
      </c>
      <c r="D770" s="69" t="s">
        <v>1268</v>
      </c>
      <c r="E770" s="108" t="s">
        <v>641</v>
      </c>
      <c r="F770" s="71" t="s">
        <v>13</v>
      </c>
      <c r="G770" s="104">
        <v>159.9736992494351</v>
      </c>
      <c r="H770" s="56" t="s">
        <v>15</v>
      </c>
      <c r="I770" s="9"/>
    </row>
    <row r="771" spans="3:9" ht="33.75" x14ac:dyDescent="0.25">
      <c r="C771" s="37" t="s">
        <v>40</v>
      </c>
      <c r="D771" s="69" t="s">
        <v>1269</v>
      </c>
      <c r="E771" s="108" t="s">
        <v>643</v>
      </c>
      <c r="F771" s="71" t="s">
        <v>13</v>
      </c>
      <c r="G771" s="104">
        <v>208.28502009775917</v>
      </c>
      <c r="H771" s="56" t="s">
        <v>15</v>
      </c>
      <c r="I771" s="9"/>
    </row>
    <row r="772" spans="3:9" ht="33.75" x14ac:dyDescent="0.25">
      <c r="C772" s="37" t="s">
        <v>40</v>
      </c>
      <c r="D772" s="69" t="s">
        <v>1270</v>
      </c>
      <c r="E772" s="108" t="s">
        <v>645</v>
      </c>
      <c r="F772" s="71" t="s">
        <v>13</v>
      </c>
      <c r="G772" s="104">
        <v>162.78737777718962</v>
      </c>
      <c r="H772" s="56" t="s">
        <v>15</v>
      </c>
      <c r="I772" s="9"/>
    </row>
    <row r="773" spans="3:9" ht="33.75" x14ac:dyDescent="0.25">
      <c r="C773" s="37" t="s">
        <v>40</v>
      </c>
      <c r="D773" s="69" t="s">
        <v>1271</v>
      </c>
      <c r="E773" s="108" t="s">
        <v>647</v>
      </c>
      <c r="F773" s="71" t="s">
        <v>13</v>
      </c>
      <c r="G773" s="104">
        <v>165.50825481608845</v>
      </c>
      <c r="H773" s="56" t="s">
        <v>15</v>
      </c>
      <c r="I773" s="9"/>
    </row>
    <row r="774" spans="3:9" ht="33.75" x14ac:dyDescent="0.25">
      <c r="C774" s="37" t="s">
        <v>40</v>
      </c>
      <c r="D774" s="69" t="s">
        <v>1272</v>
      </c>
      <c r="E774" s="108" t="s">
        <v>649</v>
      </c>
      <c r="F774" s="71" t="s">
        <v>13</v>
      </c>
      <c r="G774" s="104">
        <v>315.04682643720997</v>
      </c>
      <c r="H774" s="56" t="s">
        <v>15</v>
      </c>
      <c r="I774" s="9"/>
    </row>
    <row r="775" spans="3:9" ht="33.75" x14ac:dyDescent="0.25">
      <c r="C775" s="37" t="s">
        <v>40</v>
      </c>
      <c r="D775" s="69" t="s">
        <v>1273</v>
      </c>
      <c r="E775" s="108" t="s">
        <v>651</v>
      </c>
      <c r="F775" s="71" t="s">
        <v>13</v>
      </c>
      <c r="G775" s="104">
        <v>202.68494188946542</v>
      </c>
      <c r="H775" s="56" t="s">
        <v>15</v>
      </c>
      <c r="I775" s="9"/>
    </row>
    <row r="776" spans="3:9" ht="33.75" x14ac:dyDescent="0.25">
      <c r="C776" s="37" t="s">
        <v>40</v>
      </c>
      <c r="D776" s="69" t="s">
        <v>1274</v>
      </c>
      <c r="E776" s="108" t="s">
        <v>653</v>
      </c>
      <c r="F776" s="71" t="s">
        <v>13</v>
      </c>
      <c r="G776" s="104">
        <v>163.28054956372662</v>
      </c>
      <c r="H776" s="56" t="s">
        <v>15</v>
      </c>
      <c r="I776" s="9"/>
    </row>
    <row r="777" spans="3:9" ht="33.75" x14ac:dyDescent="0.25">
      <c r="C777" s="37" t="s">
        <v>40</v>
      </c>
      <c r="D777" s="69" t="s">
        <v>1275</v>
      </c>
      <c r="E777" s="108" t="s">
        <v>655</v>
      </c>
      <c r="F777" s="71" t="s">
        <v>13</v>
      </c>
      <c r="G777" s="104">
        <v>304.48887280092845</v>
      </c>
      <c r="H777" s="56" t="s">
        <v>15</v>
      </c>
      <c r="I777" s="9"/>
    </row>
    <row r="778" spans="3:9" ht="33.75" x14ac:dyDescent="0.25">
      <c r="C778" s="37" t="s">
        <v>40</v>
      </c>
      <c r="D778" s="69" t="s">
        <v>1276</v>
      </c>
      <c r="E778" s="108" t="s">
        <v>657</v>
      </c>
      <c r="F778" s="71" t="s">
        <v>13</v>
      </c>
      <c r="G778" s="104">
        <v>174.00019575094998</v>
      </c>
      <c r="H778" s="56" t="s">
        <v>15</v>
      </c>
      <c r="I778" s="9"/>
    </row>
    <row r="779" spans="3:9" ht="33.75" x14ac:dyDescent="0.25">
      <c r="C779" s="37" t="s">
        <v>40</v>
      </c>
      <c r="D779" s="69" t="s">
        <v>1277</v>
      </c>
      <c r="E779" s="108" t="s">
        <v>659</v>
      </c>
      <c r="F779" s="71" t="s">
        <v>13</v>
      </c>
      <c r="G779" s="104">
        <v>223.99048681196277</v>
      </c>
      <c r="H779" s="56" t="s">
        <v>15</v>
      </c>
      <c r="I779" s="9"/>
    </row>
    <row r="780" spans="3:9" ht="33.75" x14ac:dyDescent="0.25">
      <c r="C780" s="37" t="s">
        <v>40</v>
      </c>
      <c r="D780" s="69" t="s">
        <v>1278</v>
      </c>
      <c r="E780" s="108" t="s">
        <v>661</v>
      </c>
      <c r="F780" s="71" t="s">
        <v>13</v>
      </c>
      <c r="G780" s="104">
        <v>244.92101867776961</v>
      </c>
      <c r="H780" s="56" t="s">
        <v>15</v>
      </c>
      <c r="I780" s="9"/>
    </row>
    <row r="781" spans="3:9" ht="33.75" x14ac:dyDescent="0.25">
      <c r="C781" s="37" t="s">
        <v>40</v>
      </c>
      <c r="D781" s="69" t="s">
        <v>1279</v>
      </c>
      <c r="E781" s="108" t="s">
        <v>663</v>
      </c>
      <c r="F781" s="71" t="s">
        <v>13</v>
      </c>
      <c r="G781" s="104">
        <v>232.46943580336796</v>
      </c>
      <c r="H781" s="56" t="s">
        <v>15</v>
      </c>
      <c r="I781" s="9"/>
    </row>
    <row r="782" spans="3:9" ht="33.75" x14ac:dyDescent="0.25">
      <c r="C782" s="37" t="s">
        <v>40</v>
      </c>
      <c r="D782" s="69" t="s">
        <v>1280</v>
      </c>
      <c r="E782" s="108" t="s">
        <v>665</v>
      </c>
      <c r="F782" s="71" t="s">
        <v>13</v>
      </c>
      <c r="G782" s="104">
        <v>171.6707432636556</v>
      </c>
      <c r="H782" s="56" t="s">
        <v>15</v>
      </c>
      <c r="I782" s="9"/>
    </row>
    <row r="783" spans="3:9" ht="33.75" x14ac:dyDescent="0.25">
      <c r="C783" s="37" t="s">
        <v>40</v>
      </c>
      <c r="D783" s="69" t="s">
        <v>1281</v>
      </c>
      <c r="E783" s="108" t="s">
        <v>667</v>
      </c>
      <c r="F783" s="71" t="s">
        <v>13</v>
      </c>
      <c r="G783" s="104">
        <v>138.05759256356589</v>
      </c>
      <c r="H783" s="56" t="s">
        <v>15</v>
      </c>
      <c r="I783" s="9"/>
    </row>
    <row r="784" spans="3:9" ht="33.75" x14ac:dyDescent="0.25">
      <c r="C784" s="37" t="s">
        <v>40</v>
      </c>
      <c r="D784" s="69" t="s">
        <v>1282</v>
      </c>
      <c r="E784" s="108" t="s">
        <v>669</v>
      </c>
      <c r="F784" s="71" t="s">
        <v>13</v>
      </c>
      <c r="G784" s="104">
        <v>182.10214785695027</v>
      </c>
      <c r="H784" s="56" t="s">
        <v>15</v>
      </c>
      <c r="I784" s="9"/>
    </row>
    <row r="785" spans="3:9" ht="33.75" x14ac:dyDescent="0.25">
      <c r="C785" s="37" t="s">
        <v>40</v>
      </c>
      <c r="D785" s="69" t="s">
        <v>1283</v>
      </c>
      <c r="E785" s="108" t="s">
        <v>671</v>
      </c>
      <c r="F785" s="71" t="s">
        <v>13</v>
      </c>
      <c r="G785" s="104">
        <v>185.99206252902829</v>
      </c>
      <c r="H785" s="56" t="s">
        <v>15</v>
      </c>
      <c r="I785" s="9"/>
    </row>
    <row r="786" spans="3:9" ht="33.75" x14ac:dyDescent="0.25">
      <c r="C786" s="37" t="s">
        <v>40</v>
      </c>
      <c r="D786" s="69" t="s">
        <v>1284</v>
      </c>
      <c r="E786" s="108" t="s">
        <v>673</v>
      </c>
      <c r="F786" s="71" t="s">
        <v>13</v>
      </c>
      <c r="G786" s="104">
        <v>0</v>
      </c>
      <c r="H786" s="56" t="s">
        <v>15</v>
      </c>
      <c r="I786" s="9"/>
    </row>
    <row r="787" spans="3:9" ht="33.75" x14ac:dyDescent="0.25">
      <c r="C787" s="37" t="s">
        <v>40</v>
      </c>
      <c r="D787" s="69" t="s">
        <v>1285</v>
      </c>
      <c r="E787" s="108" t="s">
        <v>675</v>
      </c>
      <c r="F787" s="71" t="s">
        <v>13</v>
      </c>
      <c r="G787" s="104">
        <v>0</v>
      </c>
      <c r="H787" s="56" t="s">
        <v>15</v>
      </c>
      <c r="I787" s="9"/>
    </row>
    <row r="788" spans="3:9" ht="33.75" x14ac:dyDescent="0.25">
      <c r="C788" s="37" t="s">
        <v>40</v>
      </c>
      <c r="D788" s="69" t="s">
        <v>1286</v>
      </c>
      <c r="E788" s="108" t="s">
        <v>677</v>
      </c>
      <c r="F788" s="71" t="s">
        <v>13</v>
      </c>
      <c r="G788" s="104">
        <v>239.29623593023032</v>
      </c>
      <c r="H788" s="56" t="s">
        <v>15</v>
      </c>
      <c r="I788" s="9"/>
    </row>
    <row r="789" spans="3:9" ht="33.75" x14ac:dyDescent="0.25">
      <c r="C789" s="37" t="s">
        <v>40</v>
      </c>
      <c r="D789" s="69" t="s">
        <v>1287</v>
      </c>
      <c r="E789" s="108" t="s">
        <v>679</v>
      </c>
      <c r="F789" s="71" t="s">
        <v>13</v>
      </c>
      <c r="G789" s="104">
        <v>214.64719963268888</v>
      </c>
      <c r="H789" s="56" t="s">
        <v>15</v>
      </c>
      <c r="I789" s="9"/>
    </row>
    <row r="790" spans="3:9" ht="33.75" x14ac:dyDescent="0.25">
      <c r="C790" s="37" t="s">
        <v>40</v>
      </c>
      <c r="D790" s="69" t="s">
        <v>1288</v>
      </c>
      <c r="E790" s="108" t="s">
        <v>681</v>
      </c>
      <c r="F790" s="71" t="s">
        <v>13</v>
      </c>
      <c r="G790" s="104">
        <v>153.31799772234294</v>
      </c>
      <c r="H790" s="56" t="s">
        <v>15</v>
      </c>
      <c r="I790" s="9"/>
    </row>
    <row r="791" spans="3:9" ht="33.75" x14ac:dyDescent="0.25">
      <c r="C791" s="37" t="s">
        <v>40</v>
      </c>
      <c r="D791" s="69" t="s">
        <v>1289</v>
      </c>
      <c r="E791" s="108" t="s">
        <v>683</v>
      </c>
      <c r="F791" s="71" t="s">
        <v>13</v>
      </c>
      <c r="G791" s="104">
        <v>101.13191563588722</v>
      </c>
      <c r="H791" s="56" t="s">
        <v>15</v>
      </c>
      <c r="I791" s="9"/>
    </row>
    <row r="792" spans="3:9" ht="33.75" x14ac:dyDescent="0.25">
      <c r="C792" s="37" t="s">
        <v>40</v>
      </c>
      <c r="D792" s="69" t="s">
        <v>1290</v>
      </c>
      <c r="E792" s="108" t="s">
        <v>685</v>
      </c>
      <c r="F792" s="71" t="s">
        <v>13</v>
      </c>
      <c r="G792" s="104">
        <v>213.41506543626468</v>
      </c>
      <c r="H792" s="56" t="s">
        <v>15</v>
      </c>
      <c r="I792" s="9"/>
    </row>
    <row r="793" spans="3:9" ht="33.75" x14ac:dyDescent="0.25">
      <c r="C793" s="37" t="s">
        <v>40</v>
      </c>
      <c r="D793" s="69" t="s">
        <v>1291</v>
      </c>
      <c r="E793" s="108" t="s">
        <v>687</v>
      </c>
      <c r="F793" s="71" t="s">
        <v>13</v>
      </c>
      <c r="G793" s="104">
        <v>139.76056853640512</v>
      </c>
      <c r="H793" s="56" t="s">
        <v>15</v>
      </c>
      <c r="I793" s="9"/>
    </row>
    <row r="794" spans="3:9" ht="33.75" x14ac:dyDescent="0.25">
      <c r="C794" s="37" t="s">
        <v>40</v>
      </c>
      <c r="D794" s="69" t="s">
        <v>1292</v>
      </c>
      <c r="E794" s="108" t="s">
        <v>689</v>
      </c>
      <c r="F794" s="71" t="s">
        <v>13</v>
      </c>
      <c r="G794" s="104">
        <v>228.06633738185445</v>
      </c>
      <c r="H794" s="56" t="s">
        <v>15</v>
      </c>
      <c r="I794" s="9"/>
    </row>
    <row r="795" spans="3:9" ht="33.75" x14ac:dyDescent="0.25">
      <c r="C795" s="37" t="s">
        <v>40</v>
      </c>
      <c r="D795" s="69" t="s">
        <v>1293</v>
      </c>
      <c r="E795" s="108" t="s">
        <v>691</v>
      </c>
      <c r="F795" s="71" t="s">
        <v>13</v>
      </c>
      <c r="G795" s="104">
        <v>213.72102268818722</v>
      </c>
      <c r="H795" s="56" t="s">
        <v>15</v>
      </c>
      <c r="I795" s="9"/>
    </row>
    <row r="796" spans="3:9" ht="33.75" x14ac:dyDescent="0.25">
      <c r="C796" s="37" t="s">
        <v>40</v>
      </c>
      <c r="D796" s="69" t="s">
        <v>1294</v>
      </c>
      <c r="E796" s="108" t="s">
        <v>693</v>
      </c>
      <c r="F796" s="71" t="s">
        <v>13</v>
      </c>
      <c r="G796" s="104">
        <v>207.59642618549452</v>
      </c>
      <c r="H796" s="56" t="s">
        <v>15</v>
      </c>
      <c r="I796" s="9"/>
    </row>
    <row r="797" spans="3:9" ht="33.75" x14ac:dyDescent="0.25">
      <c r="C797" s="37" t="s">
        <v>40</v>
      </c>
      <c r="D797" s="69" t="s">
        <v>1295</v>
      </c>
      <c r="E797" s="108" t="s">
        <v>695</v>
      </c>
      <c r="F797" s="71" t="s">
        <v>13</v>
      </c>
      <c r="G797" s="104">
        <v>197.3923960656806</v>
      </c>
      <c r="H797" s="56" t="s">
        <v>15</v>
      </c>
      <c r="I797" s="9"/>
    </row>
    <row r="798" spans="3:9" ht="33.75" x14ac:dyDescent="0.25">
      <c r="C798" s="37" t="s">
        <v>40</v>
      </c>
      <c r="D798" s="69" t="s">
        <v>1296</v>
      </c>
      <c r="E798" s="108" t="s">
        <v>697</v>
      </c>
      <c r="F798" s="71" t="s">
        <v>13</v>
      </c>
      <c r="G798" s="104">
        <v>245.88561022631839</v>
      </c>
      <c r="H798" s="56" t="s">
        <v>15</v>
      </c>
      <c r="I798" s="9"/>
    </row>
    <row r="799" spans="3:9" ht="33.75" x14ac:dyDescent="0.25">
      <c r="C799" s="37" t="s">
        <v>40</v>
      </c>
      <c r="D799" s="69" t="s">
        <v>1297</v>
      </c>
      <c r="E799" s="108" t="s">
        <v>699</v>
      </c>
      <c r="F799" s="71" t="s">
        <v>13</v>
      </c>
      <c r="G799" s="104">
        <v>222.64549738478223</v>
      </c>
      <c r="H799" s="56" t="s">
        <v>15</v>
      </c>
      <c r="I799" s="9"/>
    </row>
    <row r="800" spans="3:9" ht="33.75" x14ac:dyDescent="0.25">
      <c r="C800" s="37" t="s">
        <v>40</v>
      </c>
      <c r="D800" s="69" t="s">
        <v>1298</v>
      </c>
      <c r="E800" s="108" t="s">
        <v>701</v>
      </c>
      <c r="F800" s="71" t="s">
        <v>13</v>
      </c>
      <c r="G800" s="104">
        <v>164.54931686334197</v>
      </c>
      <c r="H800" s="56" t="s">
        <v>15</v>
      </c>
      <c r="I800" s="9"/>
    </row>
    <row r="801" spans="3:9" ht="33.75" x14ac:dyDescent="0.25">
      <c r="C801" s="37" t="s">
        <v>40</v>
      </c>
      <c r="D801" s="69" t="s">
        <v>1299</v>
      </c>
      <c r="E801" s="108" t="s">
        <v>703</v>
      </c>
      <c r="F801" s="71" t="s">
        <v>13</v>
      </c>
      <c r="G801" s="104">
        <v>0</v>
      </c>
      <c r="H801" s="56" t="s">
        <v>15</v>
      </c>
      <c r="I801" s="9"/>
    </row>
    <row r="802" spans="3:9" ht="33.75" x14ac:dyDescent="0.25">
      <c r="C802" s="37" t="s">
        <v>40</v>
      </c>
      <c r="D802" s="69" t="s">
        <v>1300</v>
      </c>
      <c r="E802" s="108" t="s">
        <v>705</v>
      </c>
      <c r="F802" s="71" t="s">
        <v>13</v>
      </c>
      <c r="G802" s="104">
        <v>202.80478843796269</v>
      </c>
      <c r="H802" s="56" t="s">
        <v>15</v>
      </c>
      <c r="I802" s="9"/>
    </row>
    <row r="803" spans="3:9" ht="33.75" x14ac:dyDescent="0.25">
      <c r="C803" s="37" t="s">
        <v>40</v>
      </c>
      <c r="D803" s="69" t="s">
        <v>1301</v>
      </c>
      <c r="E803" s="108" t="s">
        <v>707</v>
      </c>
      <c r="F803" s="71" t="s">
        <v>13</v>
      </c>
      <c r="G803" s="104">
        <v>188.08183211682373</v>
      </c>
      <c r="H803" s="56" t="s">
        <v>15</v>
      </c>
      <c r="I803" s="9"/>
    </row>
    <row r="804" spans="3:9" ht="33.75" x14ac:dyDescent="0.25">
      <c r="C804" s="37" t="s">
        <v>40</v>
      </c>
      <c r="D804" s="69" t="s">
        <v>1302</v>
      </c>
      <c r="E804" s="108" t="s">
        <v>709</v>
      </c>
      <c r="F804" s="71" t="s">
        <v>13</v>
      </c>
      <c r="G804" s="104">
        <v>0</v>
      </c>
      <c r="H804" s="56" t="s">
        <v>15</v>
      </c>
      <c r="I804" s="9"/>
    </row>
    <row r="805" spans="3:9" ht="33.75" x14ac:dyDescent="0.25">
      <c r="C805" s="37" t="s">
        <v>40</v>
      </c>
      <c r="D805" s="69" t="s">
        <v>1303</v>
      </c>
      <c r="E805" s="108" t="s">
        <v>711</v>
      </c>
      <c r="F805" s="71" t="s">
        <v>13</v>
      </c>
      <c r="G805" s="104">
        <v>178.11627775740811</v>
      </c>
      <c r="H805" s="56" t="s">
        <v>15</v>
      </c>
      <c r="I805" s="9"/>
    </row>
    <row r="806" spans="3:9" ht="33.75" x14ac:dyDescent="0.25">
      <c r="C806" s="37" t="s">
        <v>40</v>
      </c>
      <c r="D806" s="69" t="s">
        <v>1304</v>
      </c>
      <c r="E806" s="108" t="s">
        <v>713</v>
      </c>
      <c r="F806" s="71" t="s">
        <v>13</v>
      </c>
      <c r="G806" s="104">
        <v>184.57962486464041</v>
      </c>
      <c r="H806" s="56" t="s">
        <v>15</v>
      </c>
      <c r="I806" s="9"/>
    </row>
    <row r="807" spans="3:9" ht="33.75" x14ac:dyDescent="0.25">
      <c r="C807" s="37" t="s">
        <v>40</v>
      </c>
      <c r="D807" s="69" t="s">
        <v>1305</v>
      </c>
      <c r="E807" s="108" t="s">
        <v>715</v>
      </c>
      <c r="F807" s="71" t="s">
        <v>13</v>
      </c>
      <c r="G807" s="104">
        <v>172.66012197352003</v>
      </c>
      <c r="H807" s="56" t="s">
        <v>15</v>
      </c>
      <c r="I807" s="9"/>
    </row>
    <row r="808" spans="3:9" ht="33.75" x14ac:dyDescent="0.25">
      <c r="C808" s="37" t="s">
        <v>40</v>
      </c>
      <c r="D808" s="69" t="s">
        <v>1306</v>
      </c>
      <c r="E808" s="108" t="s">
        <v>717</v>
      </c>
      <c r="F808" s="71" t="s">
        <v>13</v>
      </c>
      <c r="G808" s="104">
        <v>167.4997810623764</v>
      </c>
      <c r="H808" s="56" t="s">
        <v>15</v>
      </c>
      <c r="I808" s="9"/>
    </row>
    <row r="809" spans="3:9" ht="33.75" x14ac:dyDescent="0.25">
      <c r="C809" s="37" t="s">
        <v>40</v>
      </c>
      <c r="D809" s="69" t="s">
        <v>1307</v>
      </c>
      <c r="E809" s="108" t="s">
        <v>719</v>
      </c>
      <c r="F809" s="71" t="s">
        <v>13</v>
      </c>
      <c r="G809" s="104">
        <v>151.79715871936475</v>
      </c>
      <c r="H809" s="56" t="s">
        <v>15</v>
      </c>
      <c r="I809" s="9"/>
    </row>
    <row r="810" spans="3:9" ht="33.75" x14ac:dyDescent="0.25">
      <c r="C810" s="37" t="s">
        <v>40</v>
      </c>
      <c r="D810" s="69" t="s">
        <v>1308</v>
      </c>
      <c r="E810" s="108" t="s">
        <v>721</v>
      </c>
      <c r="F810" s="71" t="s">
        <v>13</v>
      </c>
      <c r="G810" s="104">
        <v>154.16194156990693</v>
      </c>
      <c r="H810" s="56" t="s">
        <v>15</v>
      </c>
      <c r="I810" s="9"/>
    </row>
    <row r="811" spans="3:9" ht="33.75" x14ac:dyDescent="0.25">
      <c r="C811" s="37" t="s">
        <v>40</v>
      </c>
      <c r="D811" s="69" t="s">
        <v>1309</v>
      </c>
      <c r="E811" s="108" t="s">
        <v>723</v>
      </c>
      <c r="F811" s="71" t="s">
        <v>13</v>
      </c>
      <c r="G811" s="104">
        <v>173.73962737280544</v>
      </c>
      <c r="H811" s="56" t="s">
        <v>15</v>
      </c>
      <c r="I811" s="9"/>
    </row>
    <row r="812" spans="3:9" ht="33.75" x14ac:dyDescent="0.25">
      <c r="C812" s="37" t="s">
        <v>40</v>
      </c>
      <c r="D812" s="69" t="s">
        <v>1310</v>
      </c>
      <c r="E812" s="108" t="s">
        <v>725</v>
      </c>
      <c r="F812" s="71" t="s">
        <v>13</v>
      </c>
      <c r="G812" s="104">
        <v>222.72331345575995</v>
      </c>
      <c r="H812" s="56" t="s">
        <v>15</v>
      </c>
      <c r="I812" s="9"/>
    </row>
    <row r="813" spans="3:9" ht="33.75" x14ac:dyDescent="0.25">
      <c r="C813" s="37" t="s">
        <v>40</v>
      </c>
      <c r="D813" s="69" t="s">
        <v>1311</v>
      </c>
      <c r="E813" s="108" t="s">
        <v>727</v>
      </c>
      <c r="F813" s="71" t="s">
        <v>13</v>
      </c>
      <c r="G813" s="104">
        <v>153.08605735322618</v>
      </c>
      <c r="H813" s="56" t="s">
        <v>15</v>
      </c>
      <c r="I813" s="9"/>
    </row>
    <row r="814" spans="3:9" ht="33.75" x14ac:dyDescent="0.25">
      <c r="C814" s="37" t="s">
        <v>40</v>
      </c>
      <c r="D814" s="69" t="s">
        <v>1312</v>
      </c>
      <c r="E814" s="108" t="s">
        <v>729</v>
      </c>
      <c r="F814" s="71" t="s">
        <v>13</v>
      </c>
      <c r="G814" s="104">
        <v>166.28928396071188</v>
      </c>
      <c r="H814" s="56" t="s">
        <v>15</v>
      </c>
      <c r="I814" s="9"/>
    </row>
    <row r="815" spans="3:9" ht="33.75" x14ac:dyDescent="0.25">
      <c r="C815" s="37" t="s">
        <v>40</v>
      </c>
      <c r="D815" s="69" t="s">
        <v>1313</v>
      </c>
      <c r="E815" s="108" t="s">
        <v>731</v>
      </c>
      <c r="F815" s="71" t="s">
        <v>13</v>
      </c>
      <c r="G815" s="104">
        <v>178.30990027073057</v>
      </c>
      <c r="H815" s="56" t="s">
        <v>15</v>
      </c>
      <c r="I815" s="9"/>
    </row>
    <row r="816" spans="3:9" ht="33.75" x14ac:dyDescent="0.25">
      <c r="C816" s="37" t="s">
        <v>40</v>
      </c>
      <c r="D816" s="69" t="s">
        <v>1314</v>
      </c>
      <c r="E816" s="108" t="s">
        <v>733</v>
      </c>
      <c r="F816" s="71" t="s">
        <v>13</v>
      </c>
      <c r="G816" s="104">
        <v>188.1444987389676</v>
      </c>
      <c r="H816" s="56" t="s">
        <v>15</v>
      </c>
      <c r="I816" s="9"/>
    </row>
    <row r="817" spans="3:9" ht="33.75" x14ac:dyDescent="0.25">
      <c r="C817" s="37" t="s">
        <v>40</v>
      </c>
      <c r="D817" s="69" t="s">
        <v>1315</v>
      </c>
      <c r="E817" s="108" t="s">
        <v>735</v>
      </c>
      <c r="F817" s="71" t="s">
        <v>13</v>
      </c>
      <c r="G817" s="104">
        <v>199.21617865612171</v>
      </c>
      <c r="H817" s="56" t="s">
        <v>15</v>
      </c>
      <c r="I817" s="9"/>
    </row>
    <row r="818" spans="3:9" ht="33.75" x14ac:dyDescent="0.25">
      <c r="C818" s="37" t="s">
        <v>40</v>
      </c>
      <c r="D818" s="69" t="s">
        <v>1316</v>
      </c>
      <c r="E818" s="108" t="s">
        <v>737</v>
      </c>
      <c r="F818" s="71" t="s">
        <v>13</v>
      </c>
      <c r="G818" s="104">
        <v>151.57888268310899</v>
      </c>
      <c r="H818" s="56" t="s">
        <v>15</v>
      </c>
      <c r="I818" s="9"/>
    </row>
    <row r="819" spans="3:9" ht="33.75" x14ac:dyDescent="0.25">
      <c r="C819" s="37" t="s">
        <v>40</v>
      </c>
      <c r="D819" s="69" t="s">
        <v>1317</v>
      </c>
      <c r="E819" s="108" t="s">
        <v>739</v>
      </c>
      <c r="F819" s="71" t="s">
        <v>13</v>
      </c>
      <c r="G819" s="104">
        <v>0</v>
      </c>
      <c r="H819" s="56" t="s">
        <v>15</v>
      </c>
      <c r="I819" s="9"/>
    </row>
    <row r="820" spans="3:9" ht="33.75" x14ac:dyDescent="0.25">
      <c r="C820" s="37" t="s">
        <v>40</v>
      </c>
      <c r="D820" s="69" t="s">
        <v>1318</v>
      </c>
      <c r="E820" s="108" t="s">
        <v>741</v>
      </c>
      <c r="F820" s="71" t="s">
        <v>13</v>
      </c>
      <c r="G820" s="104">
        <v>210.79344324595854</v>
      </c>
      <c r="H820" s="56" t="s">
        <v>15</v>
      </c>
      <c r="I820" s="9"/>
    </row>
    <row r="821" spans="3:9" ht="33.75" x14ac:dyDescent="0.25">
      <c r="C821" s="37" t="s">
        <v>40</v>
      </c>
      <c r="D821" s="69" t="s">
        <v>1319</v>
      </c>
      <c r="E821" s="108" t="s">
        <v>743</v>
      </c>
      <c r="F821" s="71" t="s">
        <v>13</v>
      </c>
      <c r="G821" s="104">
        <v>168.85672569335668</v>
      </c>
      <c r="H821" s="56" t="s">
        <v>15</v>
      </c>
      <c r="I821" s="9"/>
    </row>
    <row r="822" spans="3:9" ht="33.75" x14ac:dyDescent="0.25">
      <c r="C822" s="37" t="s">
        <v>40</v>
      </c>
      <c r="D822" s="69" t="s">
        <v>1320</v>
      </c>
      <c r="E822" s="108" t="s">
        <v>745</v>
      </c>
      <c r="F822" s="71" t="s">
        <v>13</v>
      </c>
      <c r="G822" s="104">
        <v>179.05782584552961</v>
      </c>
      <c r="H822" s="56" t="s">
        <v>15</v>
      </c>
      <c r="I822" s="9"/>
    </row>
    <row r="823" spans="3:9" ht="33.75" x14ac:dyDescent="0.25">
      <c r="C823" s="37" t="s">
        <v>40</v>
      </c>
      <c r="D823" s="69" t="s">
        <v>1321</v>
      </c>
      <c r="E823" s="108" t="s">
        <v>747</v>
      </c>
      <c r="F823" s="71" t="s">
        <v>13</v>
      </c>
      <c r="G823" s="104">
        <v>172.93548287502176</v>
      </c>
      <c r="H823" s="56" t="s">
        <v>15</v>
      </c>
      <c r="I823" s="9"/>
    </row>
    <row r="824" spans="3:9" ht="33.75" x14ac:dyDescent="0.25">
      <c r="C824" s="37" t="s">
        <v>40</v>
      </c>
      <c r="D824" s="69" t="s">
        <v>1322</v>
      </c>
      <c r="E824" s="108" t="s">
        <v>749</v>
      </c>
      <c r="F824" s="71" t="s">
        <v>13</v>
      </c>
      <c r="G824" s="104">
        <v>206.02676409219211</v>
      </c>
      <c r="H824" s="56" t="s">
        <v>15</v>
      </c>
      <c r="I824" s="9"/>
    </row>
    <row r="825" spans="3:9" ht="33.75" x14ac:dyDescent="0.25">
      <c r="C825" s="37" t="s">
        <v>40</v>
      </c>
      <c r="D825" s="69" t="s">
        <v>1323</v>
      </c>
      <c r="E825" s="108" t="s">
        <v>751</v>
      </c>
      <c r="F825" s="71" t="s">
        <v>13</v>
      </c>
      <c r="G825" s="104">
        <v>178.09718240700855</v>
      </c>
      <c r="H825" s="56" t="s">
        <v>15</v>
      </c>
      <c r="I825" s="9"/>
    </row>
    <row r="826" spans="3:9" ht="33.75" x14ac:dyDescent="0.25">
      <c r="C826" s="37" t="s">
        <v>40</v>
      </c>
      <c r="D826" s="69" t="s">
        <v>1324</v>
      </c>
      <c r="E826" s="108" t="s">
        <v>753</v>
      </c>
      <c r="F826" s="71" t="s">
        <v>13</v>
      </c>
      <c r="G826" s="104">
        <v>165.20493163548642</v>
      </c>
      <c r="H826" s="56" t="s">
        <v>15</v>
      </c>
      <c r="I826" s="9"/>
    </row>
    <row r="827" spans="3:9" ht="33.75" x14ac:dyDescent="0.25">
      <c r="C827" s="37" t="s">
        <v>40</v>
      </c>
      <c r="D827" s="69" t="s">
        <v>1325</v>
      </c>
      <c r="E827" s="108" t="s">
        <v>755</v>
      </c>
      <c r="F827" s="71" t="s">
        <v>13</v>
      </c>
      <c r="G827" s="104">
        <v>166.17779921559588</v>
      </c>
      <c r="H827" s="56" t="s">
        <v>15</v>
      </c>
      <c r="I827" s="9"/>
    </row>
    <row r="828" spans="3:9" ht="33.75" x14ac:dyDescent="0.25">
      <c r="C828" s="37" t="s">
        <v>40</v>
      </c>
      <c r="D828" s="69" t="s">
        <v>1326</v>
      </c>
      <c r="E828" s="108" t="s">
        <v>757</v>
      </c>
      <c r="F828" s="71" t="s">
        <v>13</v>
      </c>
      <c r="G828" s="104">
        <v>152.43265032149131</v>
      </c>
      <c r="H828" s="56" t="s">
        <v>15</v>
      </c>
      <c r="I828" s="9"/>
    </row>
    <row r="829" spans="3:9" ht="33.75" x14ac:dyDescent="0.25">
      <c r="C829" s="37" t="s">
        <v>40</v>
      </c>
      <c r="D829" s="69" t="s">
        <v>1327</v>
      </c>
      <c r="E829" s="108" t="s">
        <v>759</v>
      </c>
      <c r="F829" s="71" t="s">
        <v>13</v>
      </c>
      <c r="G829" s="104">
        <v>193.02626221785815</v>
      </c>
      <c r="H829" s="56" t="s">
        <v>15</v>
      </c>
      <c r="I829" s="9"/>
    </row>
    <row r="830" spans="3:9" ht="33.75" x14ac:dyDescent="0.25">
      <c r="C830" s="37" t="s">
        <v>40</v>
      </c>
      <c r="D830" s="69" t="s">
        <v>1328</v>
      </c>
      <c r="E830" s="108" t="s">
        <v>761</v>
      </c>
      <c r="F830" s="71" t="s">
        <v>13</v>
      </c>
      <c r="G830" s="104">
        <v>186.3194097490323</v>
      </c>
      <c r="H830" s="56" t="s">
        <v>15</v>
      </c>
      <c r="I830" s="9"/>
    </row>
    <row r="831" spans="3:9" ht="33.75" x14ac:dyDescent="0.25">
      <c r="C831" s="37" t="s">
        <v>40</v>
      </c>
      <c r="D831" s="69" t="s">
        <v>1329</v>
      </c>
      <c r="E831" s="108" t="s">
        <v>763</v>
      </c>
      <c r="F831" s="71" t="s">
        <v>13</v>
      </c>
      <c r="G831" s="104">
        <v>178.48546712830722</v>
      </c>
      <c r="H831" s="56" t="s">
        <v>15</v>
      </c>
      <c r="I831" s="9"/>
    </row>
    <row r="832" spans="3:9" ht="33.75" x14ac:dyDescent="0.25">
      <c r="C832" s="37" t="s">
        <v>40</v>
      </c>
      <c r="D832" s="69" t="s">
        <v>1330</v>
      </c>
      <c r="E832" s="108" t="s">
        <v>765</v>
      </c>
      <c r="F832" s="71" t="s">
        <v>13</v>
      </c>
      <c r="G832" s="104">
        <v>154.04027160996239</v>
      </c>
      <c r="H832" s="56" t="s">
        <v>15</v>
      </c>
      <c r="I832" s="9"/>
    </row>
    <row r="833" spans="3:9" ht="33.75" x14ac:dyDescent="0.25">
      <c r="C833" s="37" t="s">
        <v>40</v>
      </c>
      <c r="D833" s="69" t="s">
        <v>1331</v>
      </c>
      <c r="E833" s="108" t="s">
        <v>767</v>
      </c>
      <c r="F833" s="71" t="s">
        <v>13</v>
      </c>
      <c r="G833" s="104">
        <v>155.82434902018483</v>
      </c>
      <c r="H833" s="56" t="s">
        <v>15</v>
      </c>
      <c r="I833" s="9"/>
    </row>
    <row r="834" spans="3:9" ht="33.75" x14ac:dyDescent="0.25">
      <c r="C834" s="37" t="s">
        <v>40</v>
      </c>
      <c r="D834" s="69" t="s">
        <v>1332</v>
      </c>
      <c r="E834" s="108" t="s">
        <v>769</v>
      </c>
      <c r="F834" s="71" t="s">
        <v>13</v>
      </c>
      <c r="G834" s="104">
        <v>156.75979036513559</v>
      </c>
      <c r="H834" s="56" t="s">
        <v>15</v>
      </c>
      <c r="I834" s="9"/>
    </row>
    <row r="835" spans="3:9" ht="33.75" x14ac:dyDescent="0.25">
      <c r="C835" s="37" t="s">
        <v>40</v>
      </c>
      <c r="D835" s="69" t="s">
        <v>1333</v>
      </c>
      <c r="E835" s="108" t="s">
        <v>771</v>
      </c>
      <c r="F835" s="71" t="s">
        <v>13</v>
      </c>
      <c r="G835" s="104">
        <v>200.70428722314159</v>
      </c>
      <c r="H835" s="56" t="s">
        <v>15</v>
      </c>
      <c r="I835" s="9"/>
    </row>
    <row r="836" spans="3:9" ht="33.75" x14ac:dyDescent="0.25">
      <c r="C836" s="37" t="s">
        <v>40</v>
      </c>
      <c r="D836" s="69" t="s">
        <v>1334</v>
      </c>
      <c r="E836" s="108" t="s">
        <v>773</v>
      </c>
      <c r="F836" s="71" t="s">
        <v>13</v>
      </c>
      <c r="G836" s="104">
        <v>258.13841916025638</v>
      </c>
      <c r="H836" s="56" t="s">
        <v>15</v>
      </c>
      <c r="I836" s="9"/>
    </row>
    <row r="837" spans="3:9" ht="33.75" x14ac:dyDescent="0.25">
      <c r="C837" s="37" t="s">
        <v>40</v>
      </c>
      <c r="D837" s="69" t="s">
        <v>1335</v>
      </c>
      <c r="E837" s="108" t="s">
        <v>775</v>
      </c>
      <c r="F837" s="71" t="s">
        <v>13</v>
      </c>
      <c r="G837" s="104">
        <v>0</v>
      </c>
      <c r="H837" s="56" t="s">
        <v>15</v>
      </c>
      <c r="I837" s="9"/>
    </row>
    <row r="838" spans="3:9" ht="33.75" x14ac:dyDescent="0.25">
      <c r="C838" s="37" t="s">
        <v>40</v>
      </c>
      <c r="D838" s="69" t="s">
        <v>1336</v>
      </c>
      <c r="E838" s="108" t="s">
        <v>777</v>
      </c>
      <c r="F838" s="71" t="s">
        <v>13</v>
      </c>
      <c r="G838" s="104">
        <v>0</v>
      </c>
      <c r="H838" s="56" t="s">
        <v>15</v>
      </c>
      <c r="I838" s="9"/>
    </row>
    <row r="839" spans="3:9" ht="33.75" x14ac:dyDescent="0.25">
      <c r="C839" s="37" t="s">
        <v>40</v>
      </c>
      <c r="D839" s="69" t="s">
        <v>1337</v>
      </c>
      <c r="E839" s="108" t="s">
        <v>779</v>
      </c>
      <c r="F839" s="71" t="s">
        <v>13</v>
      </c>
      <c r="G839" s="104">
        <v>149.22242880696859</v>
      </c>
      <c r="H839" s="56" t="s">
        <v>15</v>
      </c>
      <c r="I839" s="9"/>
    </row>
    <row r="840" spans="3:9" ht="33.75" x14ac:dyDescent="0.25">
      <c r="C840" s="37" t="s">
        <v>40</v>
      </c>
      <c r="D840" s="69" t="s">
        <v>1338</v>
      </c>
      <c r="E840" s="108" t="s">
        <v>781</v>
      </c>
      <c r="F840" s="71" t="s">
        <v>13</v>
      </c>
      <c r="G840" s="104">
        <v>0</v>
      </c>
      <c r="H840" s="56" t="s">
        <v>15</v>
      </c>
      <c r="I840" s="9"/>
    </row>
    <row r="841" spans="3:9" ht="33.75" x14ac:dyDescent="0.25">
      <c r="C841" s="37" t="s">
        <v>40</v>
      </c>
      <c r="D841" s="69" t="s">
        <v>1339</v>
      </c>
      <c r="E841" s="108" t="s">
        <v>783</v>
      </c>
      <c r="F841" s="71" t="s">
        <v>13</v>
      </c>
      <c r="G841" s="104">
        <v>238.65109676881076</v>
      </c>
      <c r="H841" s="56" t="s">
        <v>15</v>
      </c>
      <c r="I841" s="9"/>
    </row>
    <row r="842" spans="3:9" ht="33.75" x14ac:dyDescent="0.25">
      <c r="C842" s="37" t="s">
        <v>40</v>
      </c>
      <c r="D842" s="69" t="s">
        <v>1340</v>
      </c>
      <c r="E842" s="108" t="s">
        <v>785</v>
      </c>
      <c r="F842" s="71" t="s">
        <v>13</v>
      </c>
      <c r="G842" s="104">
        <v>162.68338532289619</v>
      </c>
      <c r="H842" s="56" t="s">
        <v>15</v>
      </c>
      <c r="I842" s="9"/>
    </row>
    <row r="843" spans="3:9" ht="33.75" x14ac:dyDescent="0.25">
      <c r="C843" s="37" t="s">
        <v>40</v>
      </c>
      <c r="D843" s="69" t="s">
        <v>1341</v>
      </c>
      <c r="E843" s="108" t="s">
        <v>787</v>
      </c>
      <c r="F843" s="71" t="s">
        <v>13</v>
      </c>
      <c r="G843" s="104">
        <v>143.45229727231276</v>
      </c>
      <c r="H843" s="56" t="s">
        <v>15</v>
      </c>
      <c r="I843" s="9"/>
    </row>
    <row r="844" spans="3:9" ht="33.75" x14ac:dyDescent="0.25">
      <c r="C844" s="37" t="s">
        <v>40</v>
      </c>
      <c r="D844" s="69" t="s">
        <v>1342</v>
      </c>
      <c r="E844" s="108" t="s">
        <v>789</v>
      </c>
      <c r="F844" s="71" t="s">
        <v>13</v>
      </c>
      <c r="G844" s="104">
        <v>150.89131260541365</v>
      </c>
      <c r="H844" s="56" t="s">
        <v>15</v>
      </c>
      <c r="I844" s="9"/>
    </row>
    <row r="845" spans="3:9" ht="33.75" x14ac:dyDescent="0.25">
      <c r="C845" s="37" t="s">
        <v>40</v>
      </c>
      <c r="D845" s="69" t="s">
        <v>1343</v>
      </c>
      <c r="E845" s="108" t="s">
        <v>791</v>
      </c>
      <c r="F845" s="71" t="s">
        <v>13</v>
      </c>
      <c r="G845" s="104">
        <v>230.47110051618236</v>
      </c>
      <c r="H845" s="56" t="s">
        <v>15</v>
      </c>
      <c r="I845" s="9"/>
    </row>
    <row r="846" spans="3:9" ht="33.75" x14ac:dyDescent="0.25">
      <c r="C846" s="37" t="s">
        <v>40</v>
      </c>
      <c r="D846" s="69" t="s">
        <v>1344</v>
      </c>
      <c r="E846" s="108" t="s">
        <v>793</v>
      </c>
      <c r="F846" s="71" t="s">
        <v>13</v>
      </c>
      <c r="G846" s="104">
        <v>243.26262000619386</v>
      </c>
      <c r="H846" s="56" t="s">
        <v>15</v>
      </c>
      <c r="I846" s="9"/>
    </row>
    <row r="847" spans="3:9" ht="33.75" x14ac:dyDescent="0.25">
      <c r="C847" s="37" t="s">
        <v>40</v>
      </c>
      <c r="D847" s="69" t="s">
        <v>1345</v>
      </c>
      <c r="E847" s="108" t="s">
        <v>795</v>
      </c>
      <c r="F847" s="71" t="s">
        <v>13</v>
      </c>
      <c r="G847" s="104">
        <v>189.37458039064654</v>
      </c>
      <c r="H847" s="56" t="s">
        <v>15</v>
      </c>
      <c r="I847" s="9"/>
    </row>
    <row r="848" spans="3:9" ht="33.75" x14ac:dyDescent="0.25">
      <c r="C848" s="37" t="s">
        <v>40</v>
      </c>
      <c r="D848" s="69" t="s">
        <v>1346</v>
      </c>
      <c r="E848" s="108" t="s">
        <v>797</v>
      </c>
      <c r="F848" s="71" t="s">
        <v>13</v>
      </c>
      <c r="G848" s="104">
        <v>150.23486366547064</v>
      </c>
      <c r="H848" s="56" t="s">
        <v>15</v>
      </c>
      <c r="I848" s="9"/>
    </row>
    <row r="849" spans="3:9" ht="33.75" x14ac:dyDescent="0.25">
      <c r="C849" s="37" t="s">
        <v>40</v>
      </c>
      <c r="D849" s="69" t="s">
        <v>1347</v>
      </c>
      <c r="E849" s="108" t="s">
        <v>799</v>
      </c>
      <c r="F849" s="71" t="s">
        <v>13</v>
      </c>
      <c r="G849" s="104">
        <v>174.35302159787878</v>
      </c>
      <c r="H849" s="56" t="s">
        <v>15</v>
      </c>
      <c r="I849" s="9"/>
    </row>
    <row r="850" spans="3:9" ht="33.75" x14ac:dyDescent="0.25">
      <c r="C850" s="37" t="s">
        <v>40</v>
      </c>
      <c r="D850" s="69" t="s">
        <v>1348</v>
      </c>
      <c r="E850" s="108" t="s">
        <v>801</v>
      </c>
      <c r="F850" s="71" t="s">
        <v>13</v>
      </c>
      <c r="G850" s="104">
        <v>194.22851967498889</v>
      </c>
      <c r="H850" s="56" t="s">
        <v>15</v>
      </c>
      <c r="I850" s="9"/>
    </row>
    <row r="851" spans="3:9" ht="33.75" x14ac:dyDescent="0.25">
      <c r="C851" s="37" t="s">
        <v>40</v>
      </c>
      <c r="D851" s="69" t="s">
        <v>1349</v>
      </c>
      <c r="E851" s="108" t="s">
        <v>803</v>
      </c>
      <c r="F851" s="71" t="s">
        <v>13</v>
      </c>
      <c r="G851" s="104">
        <v>172.83540559491738</v>
      </c>
      <c r="H851" s="56" t="s">
        <v>15</v>
      </c>
      <c r="I851" s="9"/>
    </row>
    <row r="852" spans="3:9" ht="33.75" x14ac:dyDescent="0.25">
      <c r="C852" s="37" t="s">
        <v>40</v>
      </c>
      <c r="D852" s="69" t="s">
        <v>1350</v>
      </c>
      <c r="E852" s="108" t="s">
        <v>805</v>
      </c>
      <c r="F852" s="71" t="s">
        <v>13</v>
      </c>
      <c r="G852" s="104">
        <v>0</v>
      </c>
      <c r="H852" s="56" t="s">
        <v>15</v>
      </c>
      <c r="I852" s="9"/>
    </row>
    <row r="853" spans="3:9" ht="33.75" x14ac:dyDescent="0.25">
      <c r="C853" s="37" t="s">
        <v>40</v>
      </c>
      <c r="D853" s="69" t="s">
        <v>1351</v>
      </c>
      <c r="E853" s="108" t="s">
        <v>807</v>
      </c>
      <c r="F853" s="71" t="s">
        <v>13</v>
      </c>
      <c r="G853" s="104">
        <v>168.68010091002873</v>
      </c>
      <c r="H853" s="56" t="s">
        <v>15</v>
      </c>
      <c r="I853" s="9"/>
    </row>
    <row r="854" spans="3:9" ht="33.75" x14ac:dyDescent="0.25">
      <c r="C854" s="37" t="s">
        <v>40</v>
      </c>
      <c r="D854" s="69" t="s">
        <v>1352</v>
      </c>
      <c r="E854" s="108" t="s">
        <v>809</v>
      </c>
      <c r="F854" s="71" t="s">
        <v>13</v>
      </c>
      <c r="G854" s="104">
        <v>163.83535578230362</v>
      </c>
      <c r="H854" s="56" t="s">
        <v>15</v>
      </c>
      <c r="I854" s="9"/>
    </row>
    <row r="855" spans="3:9" ht="33.75" x14ac:dyDescent="0.25">
      <c r="C855" s="37" t="s">
        <v>40</v>
      </c>
      <c r="D855" s="69" t="s">
        <v>1353</v>
      </c>
      <c r="E855" s="108" t="s">
        <v>811</v>
      </c>
      <c r="F855" s="71" t="s">
        <v>13</v>
      </c>
      <c r="G855" s="104">
        <v>182.48324362712899</v>
      </c>
      <c r="H855" s="56" t="s">
        <v>15</v>
      </c>
      <c r="I855" s="9"/>
    </row>
    <row r="856" spans="3:9" ht="33.75" x14ac:dyDescent="0.25">
      <c r="C856" s="37" t="s">
        <v>40</v>
      </c>
      <c r="D856" s="69" t="s">
        <v>1354</v>
      </c>
      <c r="E856" s="108" t="s">
        <v>813</v>
      </c>
      <c r="F856" s="71" t="s">
        <v>13</v>
      </c>
      <c r="G856" s="104">
        <v>160.57288123948288</v>
      </c>
      <c r="H856" s="56" t="s">
        <v>15</v>
      </c>
      <c r="I856" s="9"/>
    </row>
    <row r="857" spans="3:9" ht="33.75" x14ac:dyDescent="0.25">
      <c r="C857" s="37" t="s">
        <v>40</v>
      </c>
      <c r="D857" s="69" t="s">
        <v>1355</v>
      </c>
      <c r="E857" s="108" t="s">
        <v>815</v>
      </c>
      <c r="F857" s="71" t="s">
        <v>13</v>
      </c>
      <c r="G857" s="104">
        <v>157.8781522196382</v>
      </c>
      <c r="H857" s="56" t="s">
        <v>15</v>
      </c>
      <c r="I857" s="9"/>
    </row>
    <row r="858" spans="3:9" ht="33.75" x14ac:dyDescent="0.25">
      <c r="C858" s="37" t="s">
        <v>40</v>
      </c>
      <c r="D858" s="69" t="s">
        <v>1356</v>
      </c>
      <c r="E858" s="108" t="s">
        <v>817</v>
      </c>
      <c r="F858" s="71" t="s">
        <v>13</v>
      </c>
      <c r="G858" s="104">
        <v>0</v>
      </c>
      <c r="H858" s="56" t="s">
        <v>15</v>
      </c>
      <c r="I858" s="9"/>
    </row>
    <row r="859" spans="3:9" ht="33.75" x14ac:dyDescent="0.25">
      <c r="C859" s="37" t="s">
        <v>40</v>
      </c>
      <c r="D859" s="69" t="s">
        <v>1357</v>
      </c>
      <c r="E859" s="108" t="s">
        <v>819</v>
      </c>
      <c r="F859" s="71" t="s">
        <v>13</v>
      </c>
      <c r="G859" s="104">
        <v>205.55615865043566</v>
      </c>
      <c r="H859" s="56" t="s">
        <v>15</v>
      </c>
      <c r="I859" s="9"/>
    </row>
    <row r="860" spans="3:9" ht="33.75" x14ac:dyDescent="0.25">
      <c r="C860" s="37" t="s">
        <v>40</v>
      </c>
      <c r="D860" s="69" t="s">
        <v>1358</v>
      </c>
      <c r="E860" s="108" t="s">
        <v>821</v>
      </c>
      <c r="F860" s="71" t="s">
        <v>13</v>
      </c>
      <c r="G860" s="104">
        <v>194.85075676617615</v>
      </c>
      <c r="H860" s="56" t="s">
        <v>15</v>
      </c>
      <c r="I860" s="9"/>
    </row>
    <row r="861" spans="3:9" ht="33.75" x14ac:dyDescent="0.25">
      <c r="C861" s="37" t="s">
        <v>40</v>
      </c>
      <c r="D861" s="69" t="s">
        <v>1359</v>
      </c>
      <c r="E861" s="108" t="s">
        <v>823</v>
      </c>
      <c r="F861" s="71" t="s">
        <v>13</v>
      </c>
      <c r="G861" s="104">
        <v>135.82361274496779</v>
      </c>
      <c r="H861" s="56" t="s">
        <v>15</v>
      </c>
      <c r="I861" s="9"/>
    </row>
    <row r="862" spans="3:9" ht="33.75" x14ac:dyDescent="0.25">
      <c r="C862" s="37" t="s">
        <v>40</v>
      </c>
      <c r="D862" s="69" t="s">
        <v>1360</v>
      </c>
      <c r="E862" s="108" t="s">
        <v>825</v>
      </c>
      <c r="F862" s="71" t="s">
        <v>13</v>
      </c>
      <c r="G862" s="104">
        <v>181.2842953134805</v>
      </c>
      <c r="H862" s="56" t="s">
        <v>15</v>
      </c>
      <c r="I862" s="9"/>
    </row>
    <row r="863" spans="3:9" ht="33.75" x14ac:dyDescent="0.25">
      <c r="C863" s="37" t="s">
        <v>40</v>
      </c>
      <c r="D863" s="69" t="s">
        <v>1361</v>
      </c>
      <c r="E863" s="108" t="s">
        <v>827</v>
      </c>
      <c r="F863" s="71" t="s">
        <v>13</v>
      </c>
      <c r="G863" s="104">
        <v>210.91260567067914</v>
      </c>
      <c r="H863" s="56" t="s">
        <v>15</v>
      </c>
      <c r="I863" s="9"/>
    </row>
    <row r="864" spans="3:9" ht="33.75" x14ac:dyDescent="0.25">
      <c r="C864" s="37" t="s">
        <v>40</v>
      </c>
      <c r="D864" s="69" t="s">
        <v>1362</v>
      </c>
      <c r="E864" s="108" t="s">
        <v>829</v>
      </c>
      <c r="F864" s="71" t="s">
        <v>13</v>
      </c>
      <c r="G864" s="104">
        <v>147.33549398365389</v>
      </c>
      <c r="H864" s="56" t="s">
        <v>15</v>
      </c>
      <c r="I864" s="9"/>
    </row>
    <row r="865" spans="3:9" ht="33.75" x14ac:dyDescent="0.25">
      <c r="C865" s="37" t="s">
        <v>40</v>
      </c>
      <c r="D865" s="69" t="s">
        <v>1363</v>
      </c>
      <c r="E865" s="108" t="s">
        <v>831</v>
      </c>
      <c r="F865" s="71" t="s">
        <v>13</v>
      </c>
      <c r="G865" s="104">
        <v>172.56294452003655</v>
      </c>
      <c r="H865" s="56" t="s">
        <v>15</v>
      </c>
      <c r="I865" s="9"/>
    </row>
    <row r="866" spans="3:9" ht="33.75" x14ac:dyDescent="0.25">
      <c r="C866" s="37" t="s">
        <v>40</v>
      </c>
      <c r="D866" s="69" t="s">
        <v>1364</v>
      </c>
      <c r="E866" s="108" t="s">
        <v>833</v>
      </c>
      <c r="F866" s="71" t="s">
        <v>13</v>
      </c>
      <c r="G866" s="104">
        <v>261.48834780570019</v>
      </c>
      <c r="H866" s="56" t="s">
        <v>15</v>
      </c>
      <c r="I866" s="9"/>
    </row>
    <row r="867" spans="3:9" ht="33.75" x14ac:dyDescent="0.25">
      <c r="C867" s="37" t="s">
        <v>40</v>
      </c>
      <c r="D867" s="69" t="s">
        <v>1365</v>
      </c>
      <c r="E867" s="108" t="s">
        <v>835</v>
      </c>
      <c r="F867" s="71" t="s">
        <v>13</v>
      </c>
      <c r="G867" s="104">
        <v>212.11639575091434</v>
      </c>
      <c r="H867" s="56" t="s">
        <v>15</v>
      </c>
      <c r="I867" s="9"/>
    </row>
    <row r="868" spans="3:9" ht="33.75" x14ac:dyDescent="0.25">
      <c r="C868" s="37" t="s">
        <v>40</v>
      </c>
      <c r="D868" s="69" t="s">
        <v>1366</v>
      </c>
      <c r="E868" s="108" t="s">
        <v>837</v>
      </c>
      <c r="F868" s="71" t="s">
        <v>13</v>
      </c>
      <c r="G868" s="104">
        <v>216.36183080412158</v>
      </c>
      <c r="H868" s="56" t="s">
        <v>15</v>
      </c>
      <c r="I868" s="9"/>
    </row>
    <row r="869" spans="3:9" ht="33.75" x14ac:dyDescent="0.25">
      <c r="C869" s="37" t="s">
        <v>40</v>
      </c>
      <c r="D869" s="69" t="s">
        <v>1367</v>
      </c>
      <c r="E869" s="108" t="s">
        <v>839</v>
      </c>
      <c r="F869" s="71" t="s">
        <v>13</v>
      </c>
      <c r="G869" s="104">
        <v>157.89376554025409</v>
      </c>
      <c r="H869" s="56" t="s">
        <v>15</v>
      </c>
      <c r="I869" s="9"/>
    </row>
    <row r="870" spans="3:9" ht="33.75" x14ac:dyDescent="0.25">
      <c r="C870" s="37" t="s">
        <v>40</v>
      </c>
      <c r="D870" s="69" t="s">
        <v>1368</v>
      </c>
      <c r="E870" s="108" t="s">
        <v>841</v>
      </c>
      <c r="F870" s="71" t="s">
        <v>13</v>
      </c>
      <c r="G870" s="104">
        <v>175.12962555791088</v>
      </c>
      <c r="H870" s="56" t="s">
        <v>15</v>
      </c>
      <c r="I870" s="9"/>
    </row>
    <row r="871" spans="3:9" ht="33.75" x14ac:dyDescent="0.25">
      <c r="C871" s="37" t="s">
        <v>40</v>
      </c>
      <c r="D871" s="69" t="s">
        <v>1369</v>
      </c>
      <c r="E871" s="108" t="s">
        <v>843</v>
      </c>
      <c r="F871" s="71" t="s">
        <v>13</v>
      </c>
      <c r="G871" s="104">
        <v>158.08675437714879</v>
      </c>
      <c r="H871" s="56" t="s">
        <v>15</v>
      </c>
      <c r="I871" s="9"/>
    </row>
    <row r="872" spans="3:9" ht="33.75" x14ac:dyDescent="0.25">
      <c r="C872" s="37" t="s">
        <v>40</v>
      </c>
      <c r="D872" s="69" t="s">
        <v>1370</v>
      </c>
      <c r="E872" s="108" t="s">
        <v>845</v>
      </c>
      <c r="F872" s="71" t="s">
        <v>13</v>
      </c>
      <c r="G872" s="104">
        <v>184.95026997835191</v>
      </c>
      <c r="H872" s="56" t="s">
        <v>15</v>
      </c>
      <c r="I872" s="9"/>
    </row>
    <row r="873" spans="3:9" ht="33.75" x14ac:dyDescent="0.25">
      <c r="C873" s="37" t="s">
        <v>40</v>
      </c>
      <c r="D873" s="69" t="s">
        <v>1371</v>
      </c>
      <c r="E873" s="108" t="s">
        <v>847</v>
      </c>
      <c r="F873" s="71" t="s">
        <v>13</v>
      </c>
      <c r="G873" s="104">
        <v>306.56717843105366</v>
      </c>
      <c r="H873" s="56" t="s">
        <v>15</v>
      </c>
      <c r="I873" s="9"/>
    </row>
    <row r="874" spans="3:9" ht="33.75" x14ac:dyDescent="0.25">
      <c r="C874" s="37" t="s">
        <v>40</v>
      </c>
      <c r="D874" s="69" t="s">
        <v>1372</v>
      </c>
      <c r="E874" s="108" t="s">
        <v>849</v>
      </c>
      <c r="F874" s="71" t="s">
        <v>13</v>
      </c>
      <c r="G874" s="104">
        <v>152.69025438835982</v>
      </c>
      <c r="H874" s="56" t="s">
        <v>15</v>
      </c>
      <c r="I874" s="9"/>
    </row>
    <row r="875" spans="3:9" ht="33.75" x14ac:dyDescent="0.25">
      <c r="C875" s="37" t="s">
        <v>40</v>
      </c>
      <c r="D875" s="69" t="s">
        <v>1373</v>
      </c>
      <c r="E875" s="108" t="s">
        <v>851</v>
      </c>
      <c r="F875" s="71" t="s">
        <v>13</v>
      </c>
      <c r="G875" s="104">
        <v>149.08190696323564</v>
      </c>
      <c r="H875" s="56" t="s">
        <v>15</v>
      </c>
      <c r="I875" s="9"/>
    </row>
    <row r="876" spans="3:9" ht="33.75" x14ac:dyDescent="0.25">
      <c r="C876" s="37" t="s">
        <v>40</v>
      </c>
      <c r="D876" s="69" t="s">
        <v>1374</v>
      </c>
      <c r="E876" s="108" t="s">
        <v>853</v>
      </c>
      <c r="F876" s="71" t="s">
        <v>13</v>
      </c>
      <c r="G876" s="104">
        <v>157.7760703078159</v>
      </c>
      <c r="H876" s="56" t="s">
        <v>15</v>
      </c>
      <c r="I876" s="9"/>
    </row>
    <row r="877" spans="3:9" ht="33.75" x14ac:dyDescent="0.25">
      <c r="C877" s="37" t="s">
        <v>40</v>
      </c>
      <c r="D877" s="69" t="s">
        <v>1375</v>
      </c>
      <c r="E877" s="108" t="s">
        <v>855</v>
      </c>
      <c r="F877" s="71" t="s">
        <v>13</v>
      </c>
      <c r="G877" s="104">
        <v>188.02809597619586</v>
      </c>
      <c r="H877" s="56" t="s">
        <v>15</v>
      </c>
      <c r="I877" s="9"/>
    </row>
    <row r="878" spans="3:9" ht="33.75" x14ac:dyDescent="0.25">
      <c r="C878" s="37" t="s">
        <v>40</v>
      </c>
      <c r="D878" s="69" t="s">
        <v>1376</v>
      </c>
      <c r="E878" s="108" t="s">
        <v>857</v>
      </c>
      <c r="F878" s="71" t="s">
        <v>13</v>
      </c>
      <c r="G878" s="104">
        <v>169.1225731941268</v>
      </c>
      <c r="H878" s="56" t="s">
        <v>15</v>
      </c>
      <c r="I878" s="9"/>
    </row>
    <row r="879" spans="3:9" ht="33.75" x14ac:dyDescent="0.25">
      <c r="C879" s="37" t="s">
        <v>40</v>
      </c>
      <c r="D879" s="69" t="s">
        <v>1377</v>
      </c>
      <c r="E879" s="108" t="s">
        <v>859</v>
      </c>
      <c r="F879" s="71" t="s">
        <v>13</v>
      </c>
      <c r="G879" s="104">
        <v>104.44057064153128</v>
      </c>
      <c r="H879" s="56" t="s">
        <v>15</v>
      </c>
      <c r="I879" s="9"/>
    </row>
    <row r="880" spans="3:9" ht="33.75" x14ac:dyDescent="0.25">
      <c r="C880" s="37" t="s">
        <v>40</v>
      </c>
      <c r="D880" s="69" t="s">
        <v>1378</v>
      </c>
      <c r="E880" s="108" t="s">
        <v>861</v>
      </c>
      <c r="F880" s="71" t="s">
        <v>13</v>
      </c>
      <c r="G880" s="104">
        <v>155.62939923657086</v>
      </c>
      <c r="H880" s="56" t="s">
        <v>15</v>
      </c>
      <c r="I880" s="9"/>
    </row>
    <row r="881" spans="3:9" ht="33.75" x14ac:dyDescent="0.25">
      <c r="C881" s="37" t="s">
        <v>40</v>
      </c>
      <c r="D881" s="69" t="s">
        <v>1379</v>
      </c>
      <c r="E881" s="108" t="s">
        <v>863</v>
      </c>
      <c r="F881" s="71" t="s">
        <v>13</v>
      </c>
      <c r="G881" s="104">
        <v>178.68076369204678</v>
      </c>
      <c r="H881" s="56" t="s">
        <v>15</v>
      </c>
      <c r="I881" s="9"/>
    </row>
    <row r="882" spans="3:9" ht="33.75" x14ac:dyDescent="0.25">
      <c r="C882" s="37" t="s">
        <v>40</v>
      </c>
      <c r="D882" s="69" t="s">
        <v>1380</v>
      </c>
      <c r="E882" s="108" t="s">
        <v>865</v>
      </c>
      <c r="F882" s="71" t="s">
        <v>13</v>
      </c>
      <c r="G882" s="104">
        <v>174.33014944155676</v>
      </c>
      <c r="H882" s="56" t="s">
        <v>15</v>
      </c>
      <c r="I882" s="9"/>
    </row>
    <row r="883" spans="3:9" ht="33.75" x14ac:dyDescent="0.25">
      <c r="C883" s="37" t="s">
        <v>40</v>
      </c>
      <c r="D883" s="69" t="s">
        <v>1381</v>
      </c>
      <c r="E883" s="108" t="s">
        <v>867</v>
      </c>
      <c r="F883" s="71" t="s">
        <v>13</v>
      </c>
      <c r="G883" s="104">
        <v>182.33317203328338</v>
      </c>
      <c r="H883" s="56" t="s">
        <v>15</v>
      </c>
      <c r="I883" s="9"/>
    </row>
    <row r="884" spans="3:9" ht="33.75" x14ac:dyDescent="0.25">
      <c r="C884" s="37" t="s">
        <v>40</v>
      </c>
      <c r="D884" s="69" t="s">
        <v>1382</v>
      </c>
      <c r="E884" s="108" t="s">
        <v>869</v>
      </c>
      <c r="F884" s="71" t="s">
        <v>13</v>
      </c>
      <c r="G884" s="104">
        <v>180.035014051443</v>
      </c>
      <c r="H884" s="56" t="s">
        <v>15</v>
      </c>
      <c r="I884" s="9"/>
    </row>
    <row r="885" spans="3:9" ht="33.75" x14ac:dyDescent="0.25">
      <c r="C885" s="37" t="s">
        <v>40</v>
      </c>
      <c r="D885" s="69" t="s">
        <v>1383</v>
      </c>
      <c r="E885" s="108" t="s">
        <v>871</v>
      </c>
      <c r="F885" s="71" t="s">
        <v>13</v>
      </c>
      <c r="G885" s="104">
        <v>224.35792782049734</v>
      </c>
      <c r="H885" s="56" t="s">
        <v>15</v>
      </c>
      <c r="I885" s="9"/>
    </row>
    <row r="886" spans="3:9" ht="33.75" x14ac:dyDescent="0.25">
      <c r="C886" s="37" t="s">
        <v>40</v>
      </c>
      <c r="D886" s="69" t="s">
        <v>1384</v>
      </c>
      <c r="E886" s="108" t="s">
        <v>873</v>
      </c>
      <c r="F886" s="71" t="s">
        <v>13</v>
      </c>
      <c r="G886" s="104">
        <v>179.2279882111232</v>
      </c>
      <c r="H886" s="56" t="s">
        <v>15</v>
      </c>
      <c r="I886" s="9"/>
    </row>
    <row r="887" spans="3:9" ht="33.75" x14ac:dyDescent="0.25">
      <c r="C887" s="37" t="s">
        <v>40</v>
      </c>
      <c r="D887" s="69" t="s">
        <v>1385</v>
      </c>
      <c r="E887" s="108" t="s">
        <v>875</v>
      </c>
      <c r="F887" s="71" t="s">
        <v>13</v>
      </c>
      <c r="G887" s="104">
        <v>270.4671640557537</v>
      </c>
      <c r="H887" s="56" t="s">
        <v>15</v>
      </c>
      <c r="I887" s="9"/>
    </row>
    <row r="888" spans="3:9" ht="33.75" x14ac:dyDescent="0.25">
      <c r="C888" s="37" t="s">
        <v>40</v>
      </c>
      <c r="D888" s="69" t="s">
        <v>1386</v>
      </c>
      <c r="E888" s="108" t="s">
        <v>877</v>
      </c>
      <c r="F888" s="71" t="s">
        <v>13</v>
      </c>
      <c r="G888" s="104">
        <v>159.38424988472462</v>
      </c>
      <c r="H888" s="56" t="s">
        <v>15</v>
      </c>
      <c r="I888" s="9"/>
    </row>
    <row r="889" spans="3:9" ht="33.75" x14ac:dyDescent="0.25">
      <c r="C889" s="37" t="s">
        <v>40</v>
      </c>
      <c r="D889" s="69" t="s">
        <v>1387</v>
      </c>
      <c r="E889" s="108" t="s">
        <v>879</v>
      </c>
      <c r="F889" s="71" t="s">
        <v>13</v>
      </c>
      <c r="G889" s="104">
        <v>130.49391283908682</v>
      </c>
      <c r="H889" s="56" t="s">
        <v>15</v>
      </c>
      <c r="I889" s="9"/>
    </row>
    <row r="890" spans="3:9" ht="33.75" x14ac:dyDescent="0.25">
      <c r="C890" s="37" t="s">
        <v>40</v>
      </c>
      <c r="D890" s="69" t="s">
        <v>1388</v>
      </c>
      <c r="E890" s="108" t="s">
        <v>881</v>
      </c>
      <c r="F890" s="71" t="s">
        <v>13</v>
      </c>
      <c r="G890" s="104">
        <v>133.69115455459252</v>
      </c>
      <c r="H890" s="56" t="s">
        <v>15</v>
      </c>
      <c r="I890" s="9"/>
    </row>
    <row r="891" spans="3:9" ht="33.75" x14ac:dyDescent="0.25">
      <c r="C891" s="37" t="s">
        <v>40</v>
      </c>
      <c r="D891" s="69" t="s">
        <v>1389</v>
      </c>
      <c r="E891" s="108" t="s">
        <v>883</v>
      </c>
      <c r="F891" s="71" t="s">
        <v>13</v>
      </c>
      <c r="G891" s="104">
        <v>217.14692116970369</v>
      </c>
      <c r="H891" s="56" t="s">
        <v>15</v>
      </c>
      <c r="I891" s="9"/>
    </row>
    <row r="892" spans="3:9" ht="33.75" x14ac:dyDescent="0.25">
      <c r="C892" s="37" t="s">
        <v>40</v>
      </c>
      <c r="D892" s="69" t="s">
        <v>1390</v>
      </c>
      <c r="E892" s="108" t="s">
        <v>885</v>
      </c>
      <c r="F892" s="71" t="s">
        <v>13</v>
      </c>
      <c r="G892" s="104">
        <v>0</v>
      </c>
      <c r="H892" s="56" t="s">
        <v>15</v>
      </c>
      <c r="I892" s="9"/>
    </row>
    <row r="893" spans="3:9" ht="33.75" x14ac:dyDescent="0.25">
      <c r="C893" s="37" t="s">
        <v>40</v>
      </c>
      <c r="D893" s="69" t="s">
        <v>1391</v>
      </c>
      <c r="E893" s="108" t="s">
        <v>887</v>
      </c>
      <c r="F893" s="71" t="s">
        <v>13</v>
      </c>
      <c r="G893" s="104">
        <v>224.34979926039864</v>
      </c>
      <c r="H893" s="56" t="s">
        <v>15</v>
      </c>
      <c r="I893" s="9"/>
    </row>
    <row r="894" spans="3:9" ht="33.75" x14ac:dyDescent="0.25">
      <c r="C894" s="37" t="s">
        <v>40</v>
      </c>
      <c r="D894" s="69" t="s">
        <v>1392</v>
      </c>
      <c r="E894" s="108" t="s">
        <v>889</v>
      </c>
      <c r="F894" s="71" t="s">
        <v>13</v>
      </c>
      <c r="G894" s="104">
        <v>225.53626212278459</v>
      </c>
      <c r="H894" s="56" t="s">
        <v>15</v>
      </c>
      <c r="I894" s="9"/>
    </row>
    <row r="895" spans="3:9" ht="33.75" x14ac:dyDescent="0.25">
      <c r="C895" s="37" t="s">
        <v>40</v>
      </c>
      <c r="D895" s="69" t="s">
        <v>1393</v>
      </c>
      <c r="E895" s="108" t="s">
        <v>891</v>
      </c>
      <c r="F895" s="71" t="s">
        <v>13</v>
      </c>
      <c r="G895" s="104">
        <v>0</v>
      </c>
      <c r="H895" s="56" t="s">
        <v>15</v>
      </c>
      <c r="I895" s="9"/>
    </row>
    <row r="896" spans="3:9" ht="33.75" x14ac:dyDescent="0.25">
      <c r="C896" s="37" t="s">
        <v>40</v>
      </c>
      <c r="D896" s="69" t="s">
        <v>1394</v>
      </c>
      <c r="E896" s="108" t="s">
        <v>893</v>
      </c>
      <c r="F896" s="71" t="s">
        <v>13</v>
      </c>
      <c r="G896" s="104">
        <v>228.59026245821644</v>
      </c>
      <c r="H896" s="56" t="s">
        <v>15</v>
      </c>
      <c r="I896" s="9"/>
    </row>
    <row r="897" spans="3:9" ht="33.75" x14ac:dyDescent="0.25">
      <c r="C897" s="37" t="s">
        <v>40</v>
      </c>
      <c r="D897" s="69" t="s">
        <v>1395</v>
      </c>
      <c r="E897" s="108" t="s">
        <v>895</v>
      </c>
      <c r="F897" s="71" t="s">
        <v>13</v>
      </c>
      <c r="G897" s="104">
        <v>239.29930900542411</v>
      </c>
      <c r="H897" s="56" t="s">
        <v>15</v>
      </c>
      <c r="I897" s="9"/>
    </row>
    <row r="898" spans="3:9" ht="33.75" x14ac:dyDescent="0.25">
      <c r="C898" s="37" t="s">
        <v>40</v>
      </c>
      <c r="D898" s="69" t="s">
        <v>1396</v>
      </c>
      <c r="E898" s="108" t="s">
        <v>897</v>
      </c>
      <c r="F898" s="71" t="s">
        <v>13</v>
      </c>
      <c r="G898" s="104">
        <v>235.61332330199357</v>
      </c>
      <c r="H898" s="56" t="s">
        <v>15</v>
      </c>
      <c r="I898" s="9"/>
    </row>
    <row r="899" spans="3:9" ht="33.75" x14ac:dyDescent="0.25">
      <c r="C899" s="37" t="s">
        <v>40</v>
      </c>
      <c r="D899" s="69" t="s">
        <v>1397</v>
      </c>
      <c r="E899" s="108" t="s">
        <v>899</v>
      </c>
      <c r="F899" s="71" t="s">
        <v>13</v>
      </c>
      <c r="G899" s="104">
        <v>235.23729502897754</v>
      </c>
      <c r="H899" s="56" t="s">
        <v>15</v>
      </c>
      <c r="I899" s="9"/>
    </row>
    <row r="900" spans="3:9" ht="33.75" x14ac:dyDescent="0.25">
      <c r="C900" s="37" t="s">
        <v>40</v>
      </c>
      <c r="D900" s="69" t="s">
        <v>1398</v>
      </c>
      <c r="E900" s="108" t="s">
        <v>901</v>
      </c>
      <c r="F900" s="71" t="s">
        <v>13</v>
      </c>
      <c r="G900" s="104">
        <v>0</v>
      </c>
      <c r="H900" s="56" t="s">
        <v>15</v>
      </c>
      <c r="I900" s="9"/>
    </row>
    <row r="901" spans="3:9" ht="33.75" x14ac:dyDescent="0.25">
      <c r="C901" s="37" t="s">
        <v>40</v>
      </c>
      <c r="D901" s="69" t="s">
        <v>1399</v>
      </c>
      <c r="E901" s="108" t="s">
        <v>903</v>
      </c>
      <c r="F901" s="71" t="s">
        <v>13</v>
      </c>
      <c r="G901" s="104">
        <v>213.8729074966208</v>
      </c>
      <c r="H901" s="56" t="s">
        <v>15</v>
      </c>
      <c r="I901" s="9"/>
    </row>
    <row r="902" spans="3:9" ht="33.75" x14ac:dyDescent="0.25">
      <c r="C902" s="37" t="s">
        <v>40</v>
      </c>
      <c r="D902" s="69" t="s">
        <v>1400</v>
      </c>
      <c r="E902" s="108" t="s">
        <v>905</v>
      </c>
      <c r="F902" s="71" t="s">
        <v>13</v>
      </c>
      <c r="G902" s="104">
        <v>0</v>
      </c>
      <c r="H902" s="56" t="s">
        <v>15</v>
      </c>
      <c r="I902" s="9"/>
    </row>
    <row r="903" spans="3:9" ht="33.75" x14ac:dyDescent="0.25">
      <c r="C903" s="37" t="s">
        <v>40</v>
      </c>
      <c r="D903" s="69" t="s">
        <v>1401</v>
      </c>
      <c r="E903" s="108" t="s">
        <v>907</v>
      </c>
      <c r="F903" s="71" t="s">
        <v>13</v>
      </c>
      <c r="G903" s="104">
        <v>141.10337394114791</v>
      </c>
      <c r="H903" s="56" t="s">
        <v>15</v>
      </c>
      <c r="I903" s="9"/>
    </row>
    <row r="904" spans="3:9" ht="33.75" x14ac:dyDescent="0.25">
      <c r="C904" s="37" t="s">
        <v>40</v>
      </c>
      <c r="D904" s="69" t="s">
        <v>1402</v>
      </c>
      <c r="E904" s="108" t="s">
        <v>909</v>
      </c>
      <c r="F904" s="71" t="s">
        <v>13</v>
      </c>
      <c r="G904" s="104">
        <v>194.86570494514643</v>
      </c>
      <c r="H904" s="56" t="s">
        <v>15</v>
      </c>
      <c r="I904" s="9"/>
    </row>
    <row r="905" spans="3:9" ht="33.75" x14ac:dyDescent="0.25">
      <c r="C905" s="37" t="s">
        <v>40</v>
      </c>
      <c r="D905" s="69" t="s">
        <v>1403</v>
      </c>
      <c r="E905" s="108" t="s">
        <v>911</v>
      </c>
      <c r="F905" s="71" t="s">
        <v>13</v>
      </c>
      <c r="G905" s="104">
        <v>182.71819799540791</v>
      </c>
      <c r="H905" s="56" t="s">
        <v>15</v>
      </c>
      <c r="I905" s="9"/>
    </row>
    <row r="906" spans="3:9" ht="33.75" x14ac:dyDescent="0.25">
      <c r="C906" s="37" t="s">
        <v>40</v>
      </c>
      <c r="D906" s="69" t="s">
        <v>1404</v>
      </c>
      <c r="E906" s="108" t="s">
        <v>913</v>
      </c>
      <c r="F906" s="71" t="s">
        <v>13</v>
      </c>
      <c r="G906" s="104">
        <v>0</v>
      </c>
      <c r="H906" s="56" t="s">
        <v>15</v>
      </c>
      <c r="I906" s="9"/>
    </row>
    <row r="907" spans="3:9" ht="33.75" x14ac:dyDescent="0.25">
      <c r="C907" s="37" t="s">
        <v>40</v>
      </c>
      <c r="D907" s="69" t="s">
        <v>1405</v>
      </c>
      <c r="E907" s="108" t="s">
        <v>915</v>
      </c>
      <c r="F907" s="71" t="s">
        <v>13</v>
      </c>
      <c r="G907" s="104">
        <v>0</v>
      </c>
      <c r="H907" s="56" t="s">
        <v>15</v>
      </c>
      <c r="I907" s="9"/>
    </row>
    <row r="908" spans="3:9" ht="33.75" x14ac:dyDescent="0.25">
      <c r="C908" s="37" t="s">
        <v>40</v>
      </c>
      <c r="D908" s="69" t="s">
        <v>1406</v>
      </c>
      <c r="E908" s="108" t="s">
        <v>917</v>
      </c>
      <c r="F908" s="71" t="s">
        <v>13</v>
      </c>
      <c r="G908" s="104">
        <v>194.26494345718899</v>
      </c>
      <c r="H908" s="56" t="s">
        <v>15</v>
      </c>
      <c r="I908" s="9"/>
    </row>
    <row r="909" spans="3:9" ht="33.75" x14ac:dyDescent="0.25">
      <c r="C909" s="37" t="s">
        <v>40</v>
      </c>
      <c r="D909" s="69" t="s">
        <v>1407</v>
      </c>
      <c r="E909" s="108" t="s">
        <v>919</v>
      </c>
      <c r="F909" s="71" t="s">
        <v>13</v>
      </c>
      <c r="G909" s="104">
        <v>0</v>
      </c>
      <c r="H909" s="56" t="s">
        <v>15</v>
      </c>
      <c r="I909" s="9"/>
    </row>
    <row r="910" spans="3:9" ht="33.75" x14ac:dyDescent="0.25">
      <c r="C910" s="37" t="s">
        <v>40</v>
      </c>
      <c r="D910" s="69" t="s">
        <v>1408</v>
      </c>
      <c r="E910" s="108" t="s">
        <v>921</v>
      </c>
      <c r="F910" s="71" t="s">
        <v>13</v>
      </c>
      <c r="G910" s="104">
        <v>199.55675642102435</v>
      </c>
      <c r="H910" s="56" t="s">
        <v>15</v>
      </c>
      <c r="I910" s="9"/>
    </row>
    <row r="911" spans="3:9" ht="33.75" x14ac:dyDescent="0.25">
      <c r="C911" s="37" t="s">
        <v>40</v>
      </c>
      <c r="D911" s="69" t="s">
        <v>1409</v>
      </c>
      <c r="E911" s="108" t="s">
        <v>923</v>
      </c>
      <c r="F911" s="71" t="s">
        <v>13</v>
      </c>
      <c r="G911" s="104">
        <v>0</v>
      </c>
      <c r="H911" s="56" t="s">
        <v>15</v>
      </c>
      <c r="I911" s="9"/>
    </row>
    <row r="912" spans="3:9" ht="33.75" x14ac:dyDescent="0.25">
      <c r="C912" s="37" t="s">
        <v>40</v>
      </c>
      <c r="D912" s="69" t="s">
        <v>1410</v>
      </c>
      <c r="E912" s="108" t="s">
        <v>925</v>
      </c>
      <c r="F912" s="71" t="s">
        <v>13</v>
      </c>
      <c r="G912" s="104">
        <v>166.00263374516132</v>
      </c>
      <c r="H912" s="56" t="s">
        <v>15</v>
      </c>
      <c r="I912" s="9"/>
    </row>
    <row r="913" spans="3:9" ht="33.75" x14ac:dyDescent="0.25">
      <c r="C913" s="37" t="s">
        <v>40</v>
      </c>
      <c r="D913" s="69" t="s">
        <v>1411</v>
      </c>
      <c r="E913" s="108" t="s">
        <v>927</v>
      </c>
      <c r="F913" s="71" t="s">
        <v>13</v>
      </c>
      <c r="G913" s="104">
        <v>169.75148885279097</v>
      </c>
      <c r="H913" s="56" t="s">
        <v>15</v>
      </c>
      <c r="I913" s="9"/>
    </row>
    <row r="914" spans="3:9" ht="33.75" x14ac:dyDescent="0.25">
      <c r="C914" s="37" t="s">
        <v>40</v>
      </c>
      <c r="D914" s="69" t="s">
        <v>1412</v>
      </c>
      <c r="E914" s="108" t="s">
        <v>929</v>
      </c>
      <c r="F914" s="71" t="s">
        <v>13</v>
      </c>
      <c r="G914" s="104">
        <v>213.06527305348462</v>
      </c>
      <c r="H914" s="56" t="s">
        <v>15</v>
      </c>
      <c r="I914" s="9"/>
    </row>
    <row r="915" spans="3:9" ht="33.75" x14ac:dyDescent="0.25">
      <c r="C915" s="37" t="s">
        <v>40</v>
      </c>
      <c r="D915" s="69" t="s">
        <v>1413</v>
      </c>
      <c r="E915" s="108" t="s">
        <v>931</v>
      </c>
      <c r="F915" s="71" t="s">
        <v>13</v>
      </c>
      <c r="G915" s="104">
        <v>195.41171425263045</v>
      </c>
      <c r="H915" s="56" t="s">
        <v>15</v>
      </c>
      <c r="I915" s="9"/>
    </row>
    <row r="916" spans="3:9" ht="33.75" x14ac:dyDescent="0.25">
      <c r="C916" s="37" t="s">
        <v>40</v>
      </c>
      <c r="D916" s="69" t="s">
        <v>1414</v>
      </c>
      <c r="E916" s="108" t="s">
        <v>933</v>
      </c>
      <c r="F916" s="71" t="s">
        <v>13</v>
      </c>
      <c r="G916" s="104">
        <v>158.00470464693845</v>
      </c>
      <c r="H916" s="56" t="s">
        <v>15</v>
      </c>
      <c r="I916" s="9"/>
    </row>
    <row r="917" spans="3:9" ht="33.75" x14ac:dyDescent="0.25">
      <c r="C917" s="37" t="s">
        <v>40</v>
      </c>
      <c r="D917" s="69" t="s">
        <v>1415</v>
      </c>
      <c r="E917" s="108" t="s">
        <v>935</v>
      </c>
      <c r="F917" s="71" t="s">
        <v>13</v>
      </c>
      <c r="G917" s="104">
        <v>192.50053056187377</v>
      </c>
      <c r="H917" s="56" t="s">
        <v>15</v>
      </c>
      <c r="I917" s="9"/>
    </row>
    <row r="918" spans="3:9" ht="33.75" x14ac:dyDescent="0.25">
      <c r="C918" s="37" t="s">
        <v>40</v>
      </c>
      <c r="D918" s="69" t="s">
        <v>1416</v>
      </c>
      <c r="E918" s="108" t="s">
        <v>937</v>
      </c>
      <c r="F918" s="71" t="s">
        <v>13</v>
      </c>
      <c r="G918" s="104">
        <v>186.88360902945692</v>
      </c>
      <c r="H918" s="56" t="s">
        <v>15</v>
      </c>
      <c r="I918" s="9"/>
    </row>
    <row r="919" spans="3:9" ht="33.75" x14ac:dyDescent="0.25">
      <c r="C919" s="37" t="s">
        <v>40</v>
      </c>
      <c r="D919" s="69" t="s">
        <v>1417</v>
      </c>
      <c r="E919" s="108" t="s">
        <v>939</v>
      </c>
      <c r="F919" s="71" t="s">
        <v>13</v>
      </c>
      <c r="G919" s="104">
        <v>184.80365046176308</v>
      </c>
      <c r="H919" s="56" t="s">
        <v>15</v>
      </c>
      <c r="I919" s="9"/>
    </row>
    <row r="920" spans="3:9" ht="33.75" x14ac:dyDescent="0.25">
      <c r="C920" s="37" t="s">
        <v>40</v>
      </c>
      <c r="D920" s="69" t="s">
        <v>1418</v>
      </c>
      <c r="E920" s="108" t="s">
        <v>941</v>
      </c>
      <c r="F920" s="71" t="s">
        <v>13</v>
      </c>
      <c r="G920" s="104">
        <v>177.03413613062341</v>
      </c>
      <c r="H920" s="56" t="s">
        <v>15</v>
      </c>
      <c r="I920" s="9"/>
    </row>
    <row r="921" spans="3:9" ht="33.75" x14ac:dyDescent="0.25">
      <c r="C921" s="37" t="s">
        <v>40</v>
      </c>
      <c r="D921" s="69" t="s">
        <v>1419</v>
      </c>
      <c r="E921" s="108" t="s">
        <v>943</v>
      </c>
      <c r="F921" s="71" t="s">
        <v>13</v>
      </c>
      <c r="G921" s="104">
        <v>154.58156248433028</v>
      </c>
      <c r="H921" s="56" t="s">
        <v>15</v>
      </c>
      <c r="I921" s="9"/>
    </row>
    <row r="922" spans="3:9" ht="33.75" x14ac:dyDescent="0.25">
      <c r="C922" s="37" t="s">
        <v>40</v>
      </c>
      <c r="D922" s="69" t="s">
        <v>1420</v>
      </c>
      <c r="E922" s="108" t="s">
        <v>945</v>
      </c>
      <c r="F922" s="71" t="s">
        <v>13</v>
      </c>
      <c r="G922" s="104">
        <v>0</v>
      </c>
      <c r="H922" s="56" t="s">
        <v>15</v>
      </c>
      <c r="I922" s="9"/>
    </row>
    <row r="923" spans="3:9" ht="33.75" x14ac:dyDescent="0.25">
      <c r="C923" s="37" t="s">
        <v>40</v>
      </c>
      <c r="D923" s="69" t="s">
        <v>1421</v>
      </c>
      <c r="E923" s="108" t="s">
        <v>947</v>
      </c>
      <c r="F923" s="71" t="s">
        <v>13</v>
      </c>
      <c r="G923" s="104">
        <v>158.47948064092293</v>
      </c>
      <c r="H923" s="56" t="s">
        <v>15</v>
      </c>
      <c r="I923" s="9"/>
    </row>
    <row r="924" spans="3:9" ht="33.75" x14ac:dyDescent="0.25">
      <c r="C924" s="37" t="s">
        <v>40</v>
      </c>
      <c r="D924" s="69" t="s">
        <v>1422</v>
      </c>
      <c r="E924" s="108" t="s">
        <v>949</v>
      </c>
      <c r="F924" s="71" t="s">
        <v>13</v>
      </c>
      <c r="G924" s="104">
        <v>0</v>
      </c>
      <c r="H924" s="56" t="s">
        <v>15</v>
      </c>
      <c r="I924" s="9"/>
    </row>
    <row r="925" spans="3:9" ht="33.75" x14ac:dyDescent="0.25">
      <c r="C925" s="37" t="s">
        <v>40</v>
      </c>
      <c r="D925" s="69" t="s">
        <v>1423</v>
      </c>
      <c r="E925" s="108" t="s">
        <v>951</v>
      </c>
      <c r="F925" s="71" t="s">
        <v>13</v>
      </c>
      <c r="G925" s="104">
        <v>0</v>
      </c>
      <c r="H925" s="56" t="s">
        <v>15</v>
      </c>
      <c r="I925" s="9"/>
    </row>
    <row r="926" spans="3:9" ht="33.75" x14ac:dyDescent="0.25">
      <c r="C926" s="37" t="s">
        <v>40</v>
      </c>
      <c r="D926" s="69" t="s">
        <v>1424</v>
      </c>
      <c r="E926" s="108" t="s">
        <v>953</v>
      </c>
      <c r="F926" s="71" t="s">
        <v>13</v>
      </c>
      <c r="G926" s="104">
        <v>194.00107636798631</v>
      </c>
      <c r="H926" s="56" t="s">
        <v>15</v>
      </c>
      <c r="I926" s="9"/>
    </row>
    <row r="927" spans="3:9" ht="33.75" x14ac:dyDescent="0.25">
      <c r="C927" s="37" t="s">
        <v>40</v>
      </c>
      <c r="D927" s="69" t="s">
        <v>1425</v>
      </c>
      <c r="E927" s="108" t="s">
        <v>955</v>
      </c>
      <c r="F927" s="71" t="s">
        <v>13</v>
      </c>
      <c r="G927" s="104">
        <v>233.10839967620595</v>
      </c>
      <c r="H927" s="56" t="s">
        <v>15</v>
      </c>
      <c r="I927" s="9"/>
    </row>
    <row r="928" spans="3:9" ht="33.75" x14ac:dyDescent="0.25">
      <c r="C928" s="37" t="s">
        <v>40</v>
      </c>
      <c r="D928" s="69" t="s">
        <v>1426</v>
      </c>
      <c r="E928" s="108" t="s">
        <v>957</v>
      </c>
      <c r="F928" s="71" t="s">
        <v>13</v>
      </c>
      <c r="G928" s="104">
        <v>164.98989669188893</v>
      </c>
      <c r="H928" s="56" t="s">
        <v>15</v>
      </c>
      <c r="I928" s="9"/>
    </row>
    <row r="929" spans="3:9" ht="33.75" x14ac:dyDescent="0.25">
      <c r="C929" s="37" t="s">
        <v>40</v>
      </c>
      <c r="D929" s="69" t="s">
        <v>1427</v>
      </c>
      <c r="E929" s="108" t="s">
        <v>959</v>
      </c>
      <c r="F929" s="71" t="s">
        <v>13</v>
      </c>
      <c r="G929" s="104">
        <v>0</v>
      </c>
      <c r="H929" s="56" t="s">
        <v>15</v>
      </c>
      <c r="I929" s="9"/>
    </row>
    <row r="930" spans="3:9" ht="33.75" x14ac:dyDescent="0.25">
      <c r="C930" s="37" t="s">
        <v>40</v>
      </c>
      <c r="D930" s="69" t="s">
        <v>1428</v>
      </c>
      <c r="E930" s="108" t="s">
        <v>961</v>
      </c>
      <c r="F930" s="71" t="s">
        <v>13</v>
      </c>
      <c r="G930" s="104">
        <v>192.19555599854965</v>
      </c>
      <c r="H930" s="56" t="s">
        <v>15</v>
      </c>
      <c r="I930" s="9"/>
    </row>
    <row r="931" spans="3:9" ht="33.75" x14ac:dyDescent="0.25">
      <c r="C931" s="37" t="s">
        <v>40</v>
      </c>
      <c r="D931" s="69" t="s">
        <v>1429</v>
      </c>
      <c r="E931" s="108" t="s">
        <v>963</v>
      </c>
      <c r="F931" s="71" t="s">
        <v>13</v>
      </c>
      <c r="G931" s="104">
        <v>183.38959749882412</v>
      </c>
      <c r="H931" s="56" t="s">
        <v>15</v>
      </c>
      <c r="I931" s="9"/>
    </row>
    <row r="932" spans="3:9" ht="33.75" x14ac:dyDescent="0.25">
      <c r="C932" s="37" t="s">
        <v>40</v>
      </c>
      <c r="D932" s="69" t="s">
        <v>1430</v>
      </c>
      <c r="E932" s="108" t="s">
        <v>965</v>
      </c>
      <c r="F932" s="71" t="s">
        <v>13</v>
      </c>
      <c r="G932" s="104">
        <v>158.44942521419864</v>
      </c>
      <c r="H932" s="56" t="s">
        <v>15</v>
      </c>
      <c r="I932" s="9"/>
    </row>
    <row r="933" spans="3:9" ht="33.75" x14ac:dyDescent="0.25">
      <c r="C933" s="37" t="s">
        <v>40</v>
      </c>
      <c r="D933" s="69" t="s">
        <v>1431</v>
      </c>
      <c r="E933" s="108" t="s">
        <v>967</v>
      </c>
      <c r="F933" s="71" t="s">
        <v>13</v>
      </c>
      <c r="G933" s="104">
        <v>171.10144230656559</v>
      </c>
      <c r="H933" s="56" t="s">
        <v>15</v>
      </c>
      <c r="I933" s="9"/>
    </row>
    <row r="934" spans="3:9" ht="33.75" x14ac:dyDescent="0.25">
      <c r="C934" s="37" t="s">
        <v>40</v>
      </c>
      <c r="D934" s="69" t="s">
        <v>1432</v>
      </c>
      <c r="E934" s="108" t="s">
        <v>969</v>
      </c>
      <c r="F934" s="71" t="s">
        <v>13</v>
      </c>
      <c r="G934" s="104">
        <v>0</v>
      </c>
      <c r="H934" s="56" t="s">
        <v>15</v>
      </c>
      <c r="I934" s="9"/>
    </row>
    <row r="935" spans="3:9" ht="33.75" x14ac:dyDescent="0.25">
      <c r="C935" s="37" t="s">
        <v>40</v>
      </c>
      <c r="D935" s="69" t="s">
        <v>1433</v>
      </c>
      <c r="E935" s="108" t="s">
        <v>971</v>
      </c>
      <c r="F935" s="71" t="s">
        <v>13</v>
      </c>
      <c r="G935" s="104">
        <v>207.79511752476148</v>
      </c>
      <c r="H935" s="56" t="s">
        <v>15</v>
      </c>
      <c r="I935" s="9"/>
    </row>
    <row r="936" spans="3:9" ht="33.75" x14ac:dyDescent="0.25">
      <c r="C936" s="37" t="s">
        <v>40</v>
      </c>
      <c r="D936" s="69" t="s">
        <v>1434</v>
      </c>
      <c r="E936" s="108" t="s">
        <v>973</v>
      </c>
      <c r="F936" s="71" t="s">
        <v>13</v>
      </c>
      <c r="G936" s="104">
        <v>187.34701900182853</v>
      </c>
      <c r="H936" s="56" t="s">
        <v>15</v>
      </c>
      <c r="I936" s="9"/>
    </row>
    <row r="937" spans="3:9" ht="33.75" x14ac:dyDescent="0.25">
      <c r="C937" s="37" t="s">
        <v>40</v>
      </c>
      <c r="D937" s="69" t="s">
        <v>1435</v>
      </c>
      <c r="E937" s="108" t="s">
        <v>975</v>
      </c>
      <c r="F937" s="71" t="s">
        <v>13</v>
      </c>
      <c r="G937" s="104">
        <v>197.0574464946543</v>
      </c>
      <c r="H937" s="56" t="s">
        <v>15</v>
      </c>
      <c r="I937" s="9"/>
    </row>
    <row r="938" spans="3:9" ht="33.75" x14ac:dyDescent="0.25">
      <c r="C938" s="37" t="s">
        <v>40</v>
      </c>
      <c r="D938" s="69" t="s">
        <v>1436</v>
      </c>
      <c r="E938" s="108" t="s">
        <v>977</v>
      </c>
      <c r="F938" s="71" t="s">
        <v>13</v>
      </c>
      <c r="G938" s="104">
        <v>163.84067755443613</v>
      </c>
      <c r="H938" s="56" t="s">
        <v>15</v>
      </c>
      <c r="I938" s="9"/>
    </row>
    <row r="939" spans="3:9" ht="33.75" x14ac:dyDescent="0.25">
      <c r="C939" s="37" t="s">
        <v>40</v>
      </c>
      <c r="D939" s="69" t="s">
        <v>1437</v>
      </c>
      <c r="E939" s="108" t="s">
        <v>979</v>
      </c>
      <c r="F939" s="71" t="s">
        <v>13</v>
      </c>
      <c r="G939" s="104">
        <v>150.03910644476719</v>
      </c>
      <c r="H939" s="56" t="s">
        <v>15</v>
      </c>
      <c r="I939" s="9"/>
    </row>
    <row r="940" spans="3:9" ht="33.75" x14ac:dyDescent="0.25">
      <c r="C940" s="37" t="s">
        <v>40</v>
      </c>
      <c r="D940" s="69" t="s">
        <v>1438</v>
      </c>
      <c r="E940" s="108" t="s">
        <v>981</v>
      </c>
      <c r="F940" s="71" t="s">
        <v>13</v>
      </c>
      <c r="G940" s="104">
        <v>168.0519176314358</v>
      </c>
      <c r="H940" s="56" t="s">
        <v>15</v>
      </c>
      <c r="I940" s="9"/>
    </row>
    <row r="941" spans="3:9" ht="33.75" x14ac:dyDescent="0.25">
      <c r="C941" s="37" t="s">
        <v>40</v>
      </c>
      <c r="D941" s="69" t="s">
        <v>1439</v>
      </c>
      <c r="E941" s="108" t="s">
        <v>983</v>
      </c>
      <c r="F941" s="71" t="s">
        <v>13</v>
      </c>
      <c r="G941" s="104">
        <v>0</v>
      </c>
      <c r="H941" s="56" t="s">
        <v>15</v>
      </c>
      <c r="I941" s="9"/>
    </row>
    <row r="942" spans="3:9" ht="33.75" x14ac:dyDescent="0.25">
      <c r="C942" s="37" t="s">
        <v>40</v>
      </c>
      <c r="D942" s="69" t="s">
        <v>1440</v>
      </c>
      <c r="E942" s="108" t="s">
        <v>985</v>
      </c>
      <c r="F942" s="71" t="s">
        <v>13</v>
      </c>
      <c r="G942" s="104">
        <v>163.92050738126844</v>
      </c>
      <c r="H942" s="56" t="s">
        <v>15</v>
      </c>
      <c r="I942" s="9"/>
    </row>
    <row r="943" spans="3:9" ht="33.75" x14ac:dyDescent="0.25">
      <c r="C943" s="37" t="s">
        <v>40</v>
      </c>
      <c r="D943" s="69" t="s">
        <v>1441</v>
      </c>
      <c r="E943" s="108" t="s">
        <v>987</v>
      </c>
      <c r="F943" s="71" t="s">
        <v>13</v>
      </c>
      <c r="G943" s="104">
        <v>185.80327014317635</v>
      </c>
      <c r="H943" s="56" t="s">
        <v>15</v>
      </c>
      <c r="I943" s="9"/>
    </row>
    <row r="944" spans="3:9" ht="33.75" x14ac:dyDescent="0.25">
      <c r="C944" s="37" t="s">
        <v>40</v>
      </c>
      <c r="D944" s="69" t="s">
        <v>1442</v>
      </c>
      <c r="E944" s="108" t="s">
        <v>989</v>
      </c>
      <c r="F944" s="71" t="s">
        <v>13</v>
      </c>
      <c r="G944" s="104">
        <v>146.74848805225835</v>
      </c>
      <c r="H944" s="56" t="s">
        <v>15</v>
      </c>
      <c r="I944" s="9"/>
    </row>
    <row r="945" spans="3:9" ht="33.75" x14ac:dyDescent="0.25">
      <c r="C945" s="37" t="s">
        <v>40</v>
      </c>
      <c r="D945" s="69" t="s">
        <v>1443</v>
      </c>
      <c r="E945" s="108" t="s">
        <v>991</v>
      </c>
      <c r="F945" s="71" t="s">
        <v>13</v>
      </c>
      <c r="G945" s="104">
        <v>173.47686134612849</v>
      </c>
      <c r="H945" s="56" t="s">
        <v>15</v>
      </c>
      <c r="I945" s="9"/>
    </row>
    <row r="946" spans="3:9" ht="33.75" x14ac:dyDescent="0.25">
      <c r="C946" s="37" t="s">
        <v>40</v>
      </c>
      <c r="D946" s="69" t="s">
        <v>1444</v>
      </c>
      <c r="E946" s="108" t="s">
        <v>993</v>
      </c>
      <c r="F946" s="71" t="s">
        <v>13</v>
      </c>
      <c r="G946" s="104">
        <v>200.5699454686341</v>
      </c>
      <c r="H946" s="56" t="s">
        <v>15</v>
      </c>
      <c r="I946" s="9"/>
    </row>
    <row r="947" spans="3:9" ht="33.75" x14ac:dyDescent="0.25">
      <c r="C947" s="37" t="s">
        <v>40</v>
      </c>
      <c r="D947" s="69" t="s">
        <v>1445</v>
      </c>
      <c r="E947" s="108" t="s">
        <v>995</v>
      </c>
      <c r="F947" s="71" t="s">
        <v>13</v>
      </c>
      <c r="G947" s="104">
        <v>159.5596055751698</v>
      </c>
      <c r="H947" s="56" t="s">
        <v>15</v>
      </c>
      <c r="I947" s="9"/>
    </row>
    <row r="948" spans="3:9" ht="33.75" x14ac:dyDescent="0.25">
      <c r="C948" s="37" t="s">
        <v>40</v>
      </c>
      <c r="D948" s="69" t="s">
        <v>1446</v>
      </c>
      <c r="E948" s="108" t="s">
        <v>997</v>
      </c>
      <c r="F948" s="71" t="s">
        <v>13</v>
      </c>
      <c r="G948" s="104">
        <v>171.42744255226</v>
      </c>
      <c r="H948" s="56" t="s">
        <v>15</v>
      </c>
      <c r="I948" s="9"/>
    </row>
    <row r="949" spans="3:9" ht="33.75" x14ac:dyDescent="0.25">
      <c r="C949" s="37" t="s">
        <v>40</v>
      </c>
      <c r="D949" s="69" t="s">
        <v>1447</v>
      </c>
      <c r="E949" s="108" t="s">
        <v>999</v>
      </c>
      <c r="F949" s="71" t="s">
        <v>13</v>
      </c>
      <c r="G949" s="104">
        <v>133.12682611691318</v>
      </c>
      <c r="H949" s="56" t="s">
        <v>15</v>
      </c>
      <c r="I949" s="9"/>
    </row>
    <row r="950" spans="3:9" ht="33.75" x14ac:dyDescent="0.25">
      <c r="C950" s="37" t="s">
        <v>40</v>
      </c>
      <c r="D950" s="69" t="s">
        <v>1448</v>
      </c>
      <c r="E950" s="108" t="s">
        <v>1001</v>
      </c>
      <c r="F950" s="71" t="s">
        <v>13</v>
      </c>
      <c r="G950" s="104">
        <v>223.09147047618396</v>
      </c>
      <c r="H950" s="56" t="s">
        <v>15</v>
      </c>
      <c r="I950" s="9"/>
    </row>
    <row r="951" spans="3:9" ht="33.75" x14ac:dyDescent="0.25">
      <c r="C951" s="37" t="s">
        <v>40</v>
      </c>
      <c r="D951" s="69" t="s">
        <v>1449</v>
      </c>
      <c r="E951" s="108" t="s">
        <v>1003</v>
      </c>
      <c r="F951" s="71" t="s">
        <v>13</v>
      </c>
      <c r="G951" s="104">
        <v>158.67932346306529</v>
      </c>
      <c r="H951" s="56" t="s">
        <v>15</v>
      </c>
      <c r="I951" s="9"/>
    </row>
    <row r="952" spans="3:9" ht="33.75" x14ac:dyDescent="0.25">
      <c r="C952" s="37" t="s">
        <v>40</v>
      </c>
      <c r="D952" s="69" t="s">
        <v>1450</v>
      </c>
      <c r="E952" s="108" t="s">
        <v>1005</v>
      </c>
      <c r="F952" s="71" t="s">
        <v>13</v>
      </c>
      <c r="G952" s="104">
        <v>175.82453605018443</v>
      </c>
      <c r="H952" s="56" t="s">
        <v>15</v>
      </c>
      <c r="I952" s="9"/>
    </row>
    <row r="953" spans="3:9" ht="33.75" x14ac:dyDescent="0.25">
      <c r="C953" s="37" t="s">
        <v>40</v>
      </c>
      <c r="D953" s="69" t="s">
        <v>1451</v>
      </c>
      <c r="E953" s="108" t="s">
        <v>1007</v>
      </c>
      <c r="F953" s="71" t="s">
        <v>13</v>
      </c>
      <c r="G953" s="104">
        <v>342.50023054854125</v>
      </c>
      <c r="H953" s="56" t="s">
        <v>15</v>
      </c>
      <c r="I953" s="9"/>
    </row>
    <row r="954" spans="3:9" ht="33.75" x14ac:dyDescent="0.25">
      <c r="C954" s="37" t="s">
        <v>40</v>
      </c>
      <c r="D954" s="69" t="s">
        <v>1452</v>
      </c>
      <c r="E954" s="108" t="s">
        <v>1009</v>
      </c>
      <c r="F954" s="71" t="s">
        <v>13</v>
      </c>
      <c r="G954" s="104">
        <v>208.64703105162565</v>
      </c>
      <c r="H954" s="56" t="s">
        <v>15</v>
      </c>
      <c r="I954" s="9"/>
    </row>
    <row r="955" spans="3:9" ht="33.75" x14ac:dyDescent="0.25">
      <c r="C955" s="37" t="s">
        <v>40</v>
      </c>
      <c r="D955" s="69" t="s">
        <v>1453</v>
      </c>
      <c r="E955" s="108" t="s">
        <v>1011</v>
      </c>
      <c r="F955" s="71" t="s">
        <v>13</v>
      </c>
      <c r="G955" s="104">
        <v>170.01631713267358</v>
      </c>
      <c r="H955" s="56" t="s">
        <v>15</v>
      </c>
      <c r="I955" s="9"/>
    </row>
    <row r="956" spans="3:9" ht="33.75" x14ac:dyDescent="0.25">
      <c r="C956" s="37" t="s">
        <v>40</v>
      </c>
      <c r="D956" s="69" t="s">
        <v>1454</v>
      </c>
      <c r="E956" s="108" t="s">
        <v>1013</v>
      </c>
      <c r="F956" s="71" t="s">
        <v>13</v>
      </c>
      <c r="G956" s="104">
        <v>125.66741492632438</v>
      </c>
      <c r="H956" s="56" t="s">
        <v>15</v>
      </c>
      <c r="I956" s="9"/>
    </row>
    <row r="957" spans="3:9" ht="33.75" x14ac:dyDescent="0.25">
      <c r="C957" s="37" t="s">
        <v>40</v>
      </c>
      <c r="D957" s="69" t="s">
        <v>1455</v>
      </c>
      <c r="E957" s="108" t="s">
        <v>1015</v>
      </c>
      <c r="F957" s="71" t="s">
        <v>13</v>
      </c>
      <c r="G957" s="104">
        <v>268.28005987052086</v>
      </c>
      <c r="H957" s="56" t="s">
        <v>15</v>
      </c>
      <c r="I957" s="9"/>
    </row>
    <row r="958" spans="3:9" ht="33.75" x14ac:dyDescent="0.25">
      <c r="C958" s="37" t="s">
        <v>40</v>
      </c>
      <c r="D958" s="69" t="s">
        <v>1456</v>
      </c>
      <c r="E958" s="108" t="s">
        <v>1017</v>
      </c>
      <c r="F958" s="71" t="s">
        <v>13</v>
      </c>
      <c r="G958" s="104">
        <v>146.18881469820636</v>
      </c>
      <c r="H958" s="56" t="s">
        <v>15</v>
      </c>
      <c r="I958" s="9"/>
    </row>
    <row r="959" spans="3:9" ht="33.75" x14ac:dyDescent="0.25">
      <c r="C959" s="37" t="s">
        <v>40</v>
      </c>
      <c r="D959" s="69" t="s">
        <v>1457</v>
      </c>
      <c r="E959" s="108" t="s">
        <v>1019</v>
      </c>
      <c r="F959" s="71" t="s">
        <v>13</v>
      </c>
      <c r="G959" s="104">
        <v>155.35914529851334</v>
      </c>
      <c r="H959" s="56" t="s">
        <v>15</v>
      </c>
      <c r="I959" s="9"/>
    </row>
    <row r="960" spans="3:9" ht="33.75" x14ac:dyDescent="0.25">
      <c r="C960" s="37" t="s">
        <v>40</v>
      </c>
      <c r="D960" s="69" t="s">
        <v>1458</v>
      </c>
      <c r="E960" s="108" t="s">
        <v>1021</v>
      </c>
      <c r="F960" s="71" t="s">
        <v>13</v>
      </c>
      <c r="G960" s="104">
        <v>166.33024374807039</v>
      </c>
      <c r="H960" s="56" t="s">
        <v>15</v>
      </c>
      <c r="I960" s="9"/>
    </row>
    <row r="961" spans="1:29" ht="33.75" x14ac:dyDescent="0.25">
      <c r="C961" s="37" t="s">
        <v>40</v>
      </c>
      <c r="D961" s="69" t="s">
        <v>1459</v>
      </c>
      <c r="E961" s="108" t="s">
        <v>1023</v>
      </c>
      <c r="F961" s="71" t="s">
        <v>13</v>
      </c>
      <c r="G961" s="104">
        <v>141.75101358406951</v>
      </c>
      <c r="H961" s="56" t="s">
        <v>15</v>
      </c>
      <c r="I961" s="9"/>
    </row>
    <row r="962" spans="1:29" ht="33.75" x14ac:dyDescent="0.25">
      <c r="C962" s="37" t="s">
        <v>40</v>
      </c>
      <c r="D962" s="69" t="s">
        <v>1460</v>
      </c>
      <c r="E962" s="108" t="s">
        <v>1025</v>
      </c>
      <c r="F962" s="71" t="s">
        <v>13</v>
      </c>
      <c r="G962" s="104">
        <v>161.27272735240592</v>
      </c>
      <c r="H962" s="56" t="s">
        <v>15</v>
      </c>
      <c r="I962" s="9"/>
    </row>
    <row r="963" spans="1:29" ht="33.75" x14ac:dyDescent="0.25">
      <c r="C963" s="37" t="s">
        <v>40</v>
      </c>
      <c r="D963" s="69" t="s">
        <v>1461</v>
      </c>
      <c r="E963" s="108" t="s">
        <v>1027</v>
      </c>
      <c r="F963" s="71" t="s">
        <v>13</v>
      </c>
      <c r="G963" s="104">
        <v>0</v>
      </c>
      <c r="H963" s="56" t="s">
        <v>15</v>
      </c>
      <c r="I963" s="9"/>
    </row>
    <row r="964" spans="1:29" ht="33.75" x14ac:dyDescent="0.25">
      <c r="C964" s="37" t="s">
        <v>40</v>
      </c>
      <c r="D964" s="69" t="s">
        <v>1462</v>
      </c>
      <c r="E964" s="108" t="s">
        <v>1029</v>
      </c>
      <c r="F964" s="71" t="s">
        <v>13</v>
      </c>
      <c r="G964" s="104">
        <v>162.36507332442147</v>
      </c>
      <c r="H964" s="56" t="s">
        <v>15</v>
      </c>
      <c r="I964" s="9"/>
    </row>
    <row r="965" spans="1:29" ht="33.75" x14ac:dyDescent="0.25">
      <c r="C965" s="37" t="s">
        <v>40</v>
      </c>
      <c r="D965" s="69" t="s">
        <v>1463</v>
      </c>
      <c r="E965" s="108" t="s">
        <v>1031</v>
      </c>
      <c r="F965" s="71" t="s">
        <v>13</v>
      </c>
      <c r="G965" s="104">
        <v>77.737671232202004</v>
      </c>
      <c r="H965" s="56" t="s">
        <v>15</v>
      </c>
      <c r="I965" s="9"/>
    </row>
    <row r="966" spans="1:29" ht="33.75" x14ac:dyDescent="0.25">
      <c r="C966" s="38"/>
      <c r="D966" s="92"/>
      <c r="E966" s="109" t="s">
        <v>571</v>
      </c>
      <c r="F966" s="102"/>
      <c r="G966" s="103"/>
      <c r="H966" s="62" t="s">
        <v>1464</v>
      </c>
      <c r="I966" s="9"/>
    </row>
    <row r="967" spans="1:29" ht="33.75" x14ac:dyDescent="0.25">
      <c r="C967" s="14"/>
      <c r="D967" s="69" t="s">
        <v>1465</v>
      </c>
      <c r="E967" s="70" t="s">
        <v>1466</v>
      </c>
      <c r="F967" s="71" t="s">
        <v>1467</v>
      </c>
      <c r="G967" s="96">
        <f>37237.62/1178040</f>
        <v>3.1609809514108182E-2</v>
      </c>
      <c r="H967" s="56" t="s">
        <v>1468</v>
      </c>
      <c r="I967" s="9"/>
    </row>
    <row r="968" spans="1:29" ht="33.75" x14ac:dyDescent="0.25">
      <c r="C968" s="14"/>
      <c r="D968" s="69" t="s">
        <v>1469</v>
      </c>
      <c r="E968" s="70" t="s">
        <v>1470</v>
      </c>
      <c r="F968" s="71" t="s">
        <v>1471</v>
      </c>
      <c r="G968" s="96">
        <f>583904/1178040</f>
        <v>0.49565719330413227</v>
      </c>
      <c r="H968" s="56" t="s">
        <v>1468</v>
      </c>
      <c r="I968" s="9"/>
    </row>
    <row r="969" spans="1:29" ht="67.5" x14ac:dyDescent="0.25">
      <c r="C969" s="14"/>
      <c r="D969" s="69" t="s">
        <v>1472</v>
      </c>
      <c r="E969" s="70" t="s">
        <v>1473</v>
      </c>
      <c r="F969" s="71" t="s">
        <v>136</v>
      </c>
      <c r="G969" s="110"/>
      <c r="H969" s="56" t="s">
        <v>1474</v>
      </c>
      <c r="I969" s="9"/>
    </row>
    <row r="970" spans="1:29" ht="22.5" x14ac:dyDescent="0.25">
      <c r="C970" s="14"/>
      <c r="D970" s="69" t="s">
        <v>1475</v>
      </c>
      <c r="E970" s="72" t="s">
        <v>1476</v>
      </c>
      <c r="F970" s="71" t="s">
        <v>136</v>
      </c>
      <c r="G970" s="110"/>
      <c r="H970" s="56" t="s">
        <v>1474</v>
      </c>
      <c r="I970" s="9"/>
    </row>
    <row r="971" spans="1:29" ht="22.5" x14ac:dyDescent="0.25">
      <c r="C971" s="14"/>
      <c r="D971" s="69" t="s">
        <v>1477</v>
      </c>
      <c r="E971" s="72" t="s">
        <v>1478</v>
      </c>
      <c r="F971" s="71" t="s">
        <v>136</v>
      </c>
      <c r="G971" s="110"/>
      <c r="H971" s="56" t="s">
        <v>1474</v>
      </c>
      <c r="I971" s="9"/>
    </row>
    <row r="972" spans="1:29" s="36" customFormat="1" ht="5.25" hidden="1" x14ac:dyDescent="0.25">
      <c r="A972" s="42"/>
      <c r="B972" s="3"/>
      <c r="C972" s="33"/>
      <c r="D972" s="43"/>
      <c r="E972" s="44"/>
      <c r="F972" s="45"/>
      <c r="G972" s="46"/>
      <c r="H972" s="46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4"/>
      <c r="T972" s="3"/>
      <c r="U972" s="3"/>
      <c r="V972" s="3"/>
      <c r="W972" s="3"/>
      <c r="X972" s="3"/>
      <c r="Y972" s="35"/>
      <c r="Z972" s="35"/>
      <c r="AA972" s="35"/>
      <c r="AB972" s="35"/>
      <c r="AC972" s="35"/>
    </row>
    <row r="973" spans="1:29" ht="10.5" customHeight="1" x14ac:dyDescent="0.25">
      <c r="C973" s="14"/>
    </row>
    <row r="974" spans="1:29" ht="12.75" x14ac:dyDescent="0.25">
      <c r="C974" s="14"/>
      <c r="D974" s="47">
        <v>1</v>
      </c>
      <c r="E974" s="51" t="s">
        <v>1479</v>
      </c>
      <c r="F974" s="51"/>
      <c r="G974" s="51"/>
      <c r="H974" s="48"/>
    </row>
    <row r="975" spans="1:29" s="36" customFormat="1" ht="11.25" x14ac:dyDescent="0.25">
      <c r="A975" s="42"/>
      <c r="B975" s="3"/>
      <c r="C975" s="49"/>
      <c r="E975" s="50" t="s">
        <v>1480</v>
      </c>
      <c r="F975" s="13"/>
      <c r="G975" s="13"/>
      <c r="I975" s="1"/>
      <c r="J975" s="1"/>
      <c r="K975" s="3"/>
      <c r="L975" s="1"/>
      <c r="M975" s="1"/>
      <c r="N975" s="1"/>
      <c r="O975" s="1"/>
      <c r="P975" s="3"/>
      <c r="Q975" s="1"/>
      <c r="R975" s="1"/>
      <c r="S975" s="10"/>
      <c r="T975" s="1"/>
      <c r="U975" s="1"/>
      <c r="V975" s="1"/>
      <c r="W975" s="1"/>
      <c r="X975" s="1"/>
      <c r="Y975" s="11"/>
      <c r="Z975" s="35"/>
      <c r="AA975" s="35"/>
      <c r="AB975" s="35"/>
      <c r="AC975" s="35"/>
    </row>
    <row r="976" spans="1:29" s="36" customFormat="1" ht="10.5" customHeight="1" x14ac:dyDescent="0.25">
      <c r="A976" s="42"/>
      <c r="B976" s="3"/>
      <c r="C976" s="49"/>
      <c r="I976" s="1"/>
      <c r="J976" s="1"/>
      <c r="K976" s="3"/>
      <c r="L976" s="1"/>
      <c r="M976" s="1"/>
      <c r="N976" s="1"/>
      <c r="O976" s="1"/>
      <c r="P976" s="3"/>
      <c r="Q976" s="1"/>
      <c r="R976" s="1"/>
      <c r="S976" s="10"/>
      <c r="T976" s="1"/>
      <c r="U976" s="1"/>
      <c r="V976" s="1"/>
      <c r="W976" s="1"/>
      <c r="X976" s="1"/>
      <c r="Y976" s="11"/>
      <c r="Z976" s="35"/>
      <c r="AA976" s="35"/>
      <c r="AB976" s="35"/>
      <c r="AC976" s="35"/>
    </row>
    <row r="977" spans="1:29" s="36" customFormat="1" ht="10.5" customHeight="1" x14ac:dyDescent="0.25">
      <c r="A977" s="42"/>
      <c r="B977" s="3"/>
      <c r="C977" s="49"/>
      <c r="I977" s="1"/>
      <c r="J977" s="1"/>
      <c r="K977" s="3"/>
      <c r="L977" s="1"/>
      <c r="M977" s="1"/>
      <c r="N977" s="1"/>
      <c r="O977" s="1"/>
      <c r="P977" s="3"/>
      <c r="Q977" s="1"/>
      <c r="R977" s="1"/>
      <c r="S977" s="10"/>
      <c r="T977" s="1"/>
      <c r="U977" s="1"/>
      <c r="V977" s="1"/>
      <c r="W977" s="1"/>
      <c r="X977" s="1"/>
      <c r="Y977" s="11"/>
      <c r="Z977" s="35"/>
      <c r="AA977" s="35"/>
      <c r="AB977" s="35"/>
      <c r="AC977" s="35"/>
    </row>
    <row r="978" spans="1:29" s="36" customFormat="1" ht="10.5" customHeight="1" x14ac:dyDescent="0.25">
      <c r="A978" s="42"/>
      <c r="B978" s="3"/>
      <c r="C978" s="49"/>
      <c r="G978" s="35" t="str">
        <f>IF(G29-G30 &lt;&gt;G87,"WARNING","")</f>
        <v/>
      </c>
      <c r="I978" s="1"/>
      <c r="J978" s="1"/>
      <c r="K978" s="3"/>
      <c r="L978" s="1"/>
      <c r="M978" s="1"/>
      <c r="N978" s="1"/>
      <c r="O978" s="1"/>
      <c r="P978" s="3"/>
      <c r="Q978" s="1"/>
      <c r="R978" s="1"/>
      <c r="S978" s="10"/>
      <c r="T978" s="1"/>
      <c r="U978" s="1"/>
      <c r="V978" s="1"/>
      <c r="W978" s="1"/>
      <c r="X978" s="1"/>
      <c r="Y978" s="11"/>
      <c r="Z978" s="35"/>
      <c r="AA978" s="35"/>
      <c r="AB978" s="35"/>
      <c r="AC978" s="35"/>
    </row>
    <row r="979" spans="1:29" s="36" customFormat="1" ht="10.5" customHeight="1" x14ac:dyDescent="0.25">
      <c r="A979" s="42"/>
      <c r="B979" s="3"/>
      <c r="C979" s="49"/>
      <c r="I979" s="1"/>
      <c r="J979" s="1"/>
      <c r="K979" s="3"/>
      <c r="L979" s="1"/>
      <c r="M979" s="1"/>
      <c r="N979" s="1"/>
      <c r="O979" s="1"/>
      <c r="P979" s="3"/>
      <c r="Q979" s="1"/>
      <c r="R979" s="1"/>
      <c r="S979" s="10"/>
      <c r="T979" s="1"/>
      <c r="U979" s="1"/>
      <c r="V979" s="1"/>
      <c r="W979" s="1"/>
      <c r="X979" s="1"/>
      <c r="Y979" s="11"/>
      <c r="Z979" s="35"/>
      <c r="AA979" s="35"/>
      <c r="AB979" s="35"/>
      <c r="AC979" s="35"/>
    </row>
    <row r="980" spans="1:29" s="36" customFormat="1" ht="10.5" customHeight="1" x14ac:dyDescent="0.25">
      <c r="A980" s="42"/>
      <c r="B980" s="3"/>
      <c r="C980" s="49"/>
      <c r="I980" s="1"/>
      <c r="J980" s="1"/>
      <c r="K980" s="3"/>
      <c r="L980" s="1"/>
      <c r="M980" s="1"/>
      <c r="N980" s="1"/>
      <c r="O980" s="1"/>
      <c r="P980" s="3"/>
      <c r="Q980" s="1"/>
      <c r="R980" s="1"/>
      <c r="S980" s="10"/>
      <c r="T980" s="1"/>
      <c r="U980" s="1"/>
      <c r="V980" s="1"/>
      <c r="W980" s="1"/>
      <c r="X980" s="1"/>
      <c r="Y980" s="11"/>
      <c r="Z980" s="35"/>
      <c r="AA980" s="35"/>
      <c r="AB980" s="35"/>
      <c r="AC980" s="35"/>
    </row>
    <row r="981" spans="1:29" s="36" customFormat="1" ht="10.5" customHeight="1" x14ac:dyDescent="0.25">
      <c r="A981" s="42"/>
      <c r="B981" s="3"/>
      <c r="C981" s="49"/>
      <c r="I981" s="1"/>
      <c r="J981" s="1"/>
      <c r="K981" s="3"/>
      <c r="L981" s="1"/>
      <c r="M981" s="1"/>
      <c r="N981" s="1"/>
      <c r="O981" s="1"/>
      <c r="P981" s="3"/>
      <c r="Q981" s="1"/>
      <c r="R981" s="1"/>
      <c r="S981" s="10"/>
      <c r="T981" s="1"/>
      <c r="U981" s="1"/>
      <c r="V981" s="1"/>
      <c r="W981" s="1"/>
      <c r="X981" s="1"/>
      <c r="Y981" s="11"/>
      <c r="Z981" s="35"/>
      <c r="AA981" s="35"/>
      <c r="AB981" s="35"/>
      <c r="AC981" s="35"/>
    </row>
    <row r="982" spans="1:29" s="36" customFormat="1" ht="10.5" customHeight="1" x14ac:dyDescent="0.25">
      <c r="A982" s="42"/>
      <c r="B982" s="3"/>
      <c r="C982" s="49"/>
      <c r="I982" s="1"/>
      <c r="J982" s="1"/>
      <c r="K982" s="3"/>
      <c r="L982" s="1"/>
      <c r="M982" s="1"/>
      <c r="N982" s="1"/>
      <c r="O982" s="1"/>
      <c r="P982" s="3"/>
      <c r="Q982" s="1"/>
      <c r="R982" s="1"/>
      <c r="S982" s="10"/>
      <c r="T982" s="1"/>
      <c r="U982" s="1"/>
      <c r="V982" s="1"/>
      <c r="W982" s="1"/>
      <c r="X982" s="1"/>
      <c r="Y982" s="11"/>
      <c r="Z982" s="35"/>
      <c r="AA982" s="35"/>
      <c r="AB982" s="35"/>
      <c r="AC982" s="35"/>
    </row>
    <row r="983" spans="1:29" s="36" customFormat="1" ht="10.5" customHeight="1" x14ac:dyDescent="0.25">
      <c r="A983" s="42"/>
      <c r="B983" s="3"/>
      <c r="C983" s="49"/>
      <c r="I983" s="1"/>
      <c r="J983" s="1"/>
      <c r="K983" s="3"/>
      <c r="L983" s="1"/>
      <c r="M983" s="1"/>
      <c r="N983" s="1"/>
      <c r="O983" s="1"/>
      <c r="P983" s="3"/>
      <c r="Q983" s="1"/>
      <c r="R983" s="1"/>
      <c r="S983" s="10"/>
      <c r="T983" s="1"/>
      <c r="U983" s="1"/>
      <c r="V983" s="1"/>
      <c r="W983" s="1"/>
      <c r="X983" s="1"/>
      <c r="Y983" s="11"/>
      <c r="Z983" s="35"/>
      <c r="AA983" s="35"/>
      <c r="AB983" s="35"/>
      <c r="AC983" s="35"/>
    </row>
    <row r="984" spans="1:29" s="36" customFormat="1" ht="10.5" customHeight="1" x14ac:dyDescent="0.25">
      <c r="A984" s="42"/>
      <c r="B984" s="3"/>
      <c r="C984" s="49"/>
      <c r="I984" s="1"/>
      <c r="J984" s="1"/>
      <c r="K984" s="3"/>
      <c r="L984" s="1"/>
      <c r="M984" s="1"/>
      <c r="N984" s="1"/>
      <c r="O984" s="1"/>
      <c r="P984" s="3"/>
      <c r="Q984" s="1"/>
      <c r="R984" s="1"/>
      <c r="S984" s="10"/>
      <c r="T984" s="1"/>
      <c r="U984" s="1"/>
      <c r="V984" s="1"/>
      <c r="W984" s="1"/>
      <c r="X984" s="1"/>
      <c r="Y984" s="11"/>
      <c r="Z984" s="35"/>
      <c r="AA984" s="35"/>
      <c r="AB984" s="35"/>
      <c r="AC984" s="35"/>
    </row>
    <row r="985" spans="1:29" s="36" customFormat="1" ht="10.5" customHeight="1" x14ac:dyDescent="0.25">
      <c r="A985" s="42"/>
      <c r="B985" s="3"/>
      <c r="C985" s="49"/>
      <c r="I985" s="1"/>
      <c r="J985" s="1"/>
      <c r="K985" s="3"/>
      <c r="L985" s="1"/>
      <c r="M985" s="1"/>
      <c r="N985" s="1"/>
      <c r="O985" s="1"/>
      <c r="P985" s="3"/>
      <c r="Q985" s="1"/>
      <c r="R985" s="1"/>
      <c r="S985" s="10"/>
      <c r="T985" s="1"/>
      <c r="U985" s="1"/>
      <c r="V985" s="1"/>
      <c r="W985" s="1"/>
      <c r="X985" s="1"/>
      <c r="Y985" s="11"/>
      <c r="Z985" s="35"/>
      <c r="AA985" s="35"/>
      <c r="AB985" s="35"/>
      <c r="AC985" s="35"/>
    </row>
    <row r="986" spans="1:29" s="36" customFormat="1" ht="10.5" customHeight="1" x14ac:dyDescent="0.25">
      <c r="A986" s="42"/>
      <c r="B986" s="3"/>
      <c r="C986" s="49"/>
      <c r="I986" s="1"/>
      <c r="J986" s="1"/>
      <c r="K986" s="3"/>
      <c r="L986" s="1"/>
      <c r="M986" s="1"/>
      <c r="N986" s="1"/>
      <c r="O986" s="1"/>
      <c r="P986" s="3"/>
      <c r="Q986" s="1"/>
      <c r="R986" s="1"/>
      <c r="S986" s="10"/>
      <c r="T986" s="1"/>
      <c r="U986" s="1"/>
      <c r="V986" s="1"/>
      <c r="W986" s="1"/>
      <c r="X986" s="1"/>
      <c r="Y986" s="11"/>
      <c r="Z986" s="35"/>
      <c r="AA986" s="35"/>
      <c r="AB986" s="35"/>
      <c r="AC986" s="35"/>
    </row>
    <row r="987" spans="1:29" s="36" customFormat="1" ht="10.5" customHeight="1" x14ac:dyDescent="0.25">
      <c r="A987" s="42"/>
      <c r="B987" s="3"/>
      <c r="C987" s="49"/>
      <c r="I987" s="1"/>
      <c r="J987" s="1"/>
      <c r="K987" s="3"/>
      <c r="L987" s="1"/>
      <c r="M987" s="1"/>
      <c r="N987" s="1"/>
      <c r="O987" s="1"/>
      <c r="P987" s="3"/>
      <c r="Q987" s="1"/>
      <c r="R987" s="1"/>
      <c r="S987" s="10"/>
      <c r="T987" s="1"/>
      <c r="U987" s="1"/>
      <c r="V987" s="1"/>
      <c r="W987" s="1"/>
      <c r="X987" s="1"/>
      <c r="Y987" s="11"/>
      <c r="Z987" s="35"/>
      <c r="AA987" s="35"/>
      <c r="AB987" s="35"/>
      <c r="AC987" s="35"/>
    </row>
    <row r="988" spans="1:29" s="36" customFormat="1" ht="10.5" customHeight="1" x14ac:dyDescent="0.25">
      <c r="A988" s="42"/>
      <c r="B988" s="3"/>
      <c r="C988" s="49"/>
      <c r="I988" s="1"/>
      <c r="J988" s="1"/>
      <c r="K988" s="3"/>
      <c r="L988" s="1"/>
      <c r="M988" s="1"/>
      <c r="N988" s="1"/>
      <c r="O988" s="1"/>
      <c r="P988" s="3"/>
      <c r="Q988" s="1"/>
      <c r="R988" s="1"/>
      <c r="S988" s="10"/>
      <c r="T988" s="1"/>
      <c r="U988" s="1"/>
      <c r="V988" s="1"/>
      <c r="W988" s="1"/>
      <c r="X988" s="1"/>
      <c r="Y988" s="11"/>
      <c r="Z988" s="35"/>
      <c r="AA988" s="35"/>
      <c r="AB988" s="35"/>
      <c r="AC988" s="35"/>
    </row>
    <row r="989" spans="1:29" s="36" customFormat="1" ht="10.5" customHeight="1" x14ac:dyDescent="0.25">
      <c r="A989" s="42"/>
      <c r="B989" s="3"/>
      <c r="C989" s="49"/>
      <c r="I989" s="1"/>
      <c r="J989" s="1"/>
      <c r="K989" s="3"/>
      <c r="L989" s="1"/>
      <c r="M989" s="1"/>
      <c r="N989" s="1"/>
      <c r="O989" s="1"/>
      <c r="P989" s="3"/>
      <c r="Q989" s="1"/>
      <c r="R989" s="1"/>
      <c r="S989" s="10"/>
      <c r="T989" s="1"/>
      <c r="U989" s="1"/>
      <c r="V989" s="1"/>
      <c r="W989" s="1"/>
      <c r="X989" s="1"/>
      <c r="Y989" s="11"/>
      <c r="Z989" s="35"/>
      <c r="AA989" s="35"/>
      <c r="AB989" s="35"/>
      <c r="AC989" s="35"/>
    </row>
    <row r="990" spans="1:29" s="36" customFormat="1" ht="10.5" customHeight="1" x14ac:dyDescent="0.25">
      <c r="A990" s="42"/>
      <c r="B990" s="3"/>
      <c r="C990" s="49"/>
      <c r="I990" s="1"/>
      <c r="J990" s="1"/>
      <c r="K990" s="3"/>
      <c r="L990" s="1"/>
      <c r="M990" s="1"/>
      <c r="N990" s="1"/>
      <c r="O990" s="1"/>
      <c r="P990" s="3"/>
      <c r="Q990" s="1"/>
      <c r="R990" s="1"/>
      <c r="S990" s="10"/>
      <c r="T990" s="1"/>
      <c r="U990" s="1"/>
      <c r="V990" s="1"/>
      <c r="W990" s="1"/>
      <c r="X990" s="1"/>
      <c r="Y990" s="11"/>
      <c r="Z990" s="35"/>
      <c r="AA990" s="35"/>
      <c r="AB990" s="35"/>
      <c r="AC990" s="35"/>
    </row>
    <row r="991" spans="1:29" s="36" customFormat="1" ht="10.5" customHeight="1" x14ac:dyDescent="0.25">
      <c r="A991" s="42"/>
      <c r="B991" s="3"/>
      <c r="C991" s="49"/>
      <c r="I991" s="1"/>
      <c r="J991" s="1"/>
      <c r="K991" s="3"/>
      <c r="L991" s="1"/>
      <c r="M991" s="1"/>
      <c r="N991" s="1"/>
      <c r="O991" s="1"/>
      <c r="P991" s="3"/>
      <c r="Q991" s="1"/>
      <c r="R991" s="1"/>
      <c r="S991" s="10"/>
      <c r="T991" s="1"/>
      <c r="U991" s="1"/>
      <c r="V991" s="1"/>
      <c r="W991" s="1"/>
      <c r="X991" s="1"/>
      <c r="Y991" s="11"/>
      <c r="Z991" s="35"/>
      <c r="AA991" s="35"/>
      <c r="AB991" s="35"/>
      <c r="AC991" s="35"/>
    </row>
    <row r="992" spans="1:29" s="36" customFormat="1" ht="10.5" customHeight="1" x14ac:dyDescent="0.25">
      <c r="A992" s="42"/>
      <c r="B992" s="3"/>
      <c r="C992" s="49"/>
      <c r="I992" s="1"/>
      <c r="J992" s="1"/>
      <c r="K992" s="3"/>
      <c r="L992" s="1"/>
      <c r="M992" s="1"/>
      <c r="N992" s="1"/>
      <c r="O992" s="1"/>
      <c r="P992" s="3"/>
      <c r="Q992" s="1"/>
      <c r="R992" s="1"/>
      <c r="S992" s="10"/>
      <c r="T992" s="1"/>
      <c r="U992" s="1"/>
      <c r="V992" s="1"/>
      <c r="W992" s="1"/>
      <c r="X992" s="1"/>
      <c r="Y992" s="11"/>
      <c r="Z992" s="35"/>
      <c r="AA992" s="35"/>
      <c r="AB992" s="35"/>
      <c r="AC992" s="35"/>
    </row>
    <row r="993" spans="1:29" s="36" customFormat="1" ht="10.5" customHeight="1" x14ac:dyDescent="0.25">
      <c r="A993" s="42"/>
      <c r="B993" s="3"/>
      <c r="C993" s="49"/>
      <c r="I993" s="1"/>
      <c r="J993" s="1"/>
      <c r="K993" s="3"/>
      <c r="L993" s="1"/>
      <c r="M993" s="1"/>
      <c r="N993" s="1"/>
      <c r="O993" s="1"/>
      <c r="P993" s="3"/>
      <c r="Q993" s="1"/>
      <c r="R993" s="1"/>
      <c r="S993" s="10"/>
      <c r="T993" s="1"/>
      <c r="U993" s="1"/>
      <c r="V993" s="1"/>
      <c r="W993" s="1"/>
      <c r="X993" s="1"/>
      <c r="Y993" s="11"/>
      <c r="Z993" s="35"/>
      <c r="AA993" s="35"/>
      <c r="AB993" s="35"/>
      <c r="AC993" s="35"/>
    </row>
    <row r="994" spans="1:29" s="36" customFormat="1" ht="10.5" customHeight="1" x14ac:dyDescent="0.25">
      <c r="A994" s="42"/>
      <c r="B994" s="3"/>
      <c r="C994" s="49"/>
      <c r="I994" s="1"/>
      <c r="J994" s="1"/>
      <c r="K994" s="3"/>
      <c r="L994" s="1"/>
      <c r="M994" s="1"/>
      <c r="N994" s="1"/>
      <c r="O994" s="1"/>
      <c r="P994" s="3"/>
      <c r="Q994" s="1"/>
      <c r="R994" s="1"/>
      <c r="S994" s="10"/>
      <c r="T994" s="1"/>
      <c r="U994" s="1"/>
      <c r="V994" s="1"/>
      <c r="W994" s="1"/>
      <c r="X994" s="1"/>
      <c r="Y994" s="11"/>
      <c r="Z994" s="35"/>
      <c r="AA994" s="35"/>
      <c r="AB994" s="35"/>
      <c r="AC994" s="35"/>
    </row>
    <row r="995" spans="1:29" s="36" customFormat="1" ht="10.5" customHeight="1" x14ac:dyDescent="0.25">
      <c r="A995" s="42"/>
      <c r="B995" s="3"/>
      <c r="C995" s="49"/>
      <c r="I995" s="1"/>
      <c r="J995" s="1"/>
      <c r="K995" s="3"/>
      <c r="L995" s="1"/>
      <c r="M995" s="1"/>
      <c r="N995" s="1"/>
      <c r="O995" s="1"/>
      <c r="P995" s="3"/>
      <c r="Q995" s="1"/>
      <c r="R995" s="1"/>
      <c r="S995" s="10"/>
      <c r="T995" s="1"/>
      <c r="U995" s="1"/>
      <c r="V995" s="1"/>
      <c r="W995" s="1"/>
      <c r="X995" s="1"/>
      <c r="Y995" s="11"/>
      <c r="Z995" s="35"/>
      <c r="AA995" s="35"/>
      <c r="AB995" s="35"/>
      <c r="AC995" s="35"/>
    </row>
    <row r="996" spans="1:29" s="36" customFormat="1" ht="10.5" customHeight="1" x14ac:dyDescent="0.25">
      <c r="A996" s="42"/>
      <c r="B996" s="3"/>
      <c r="C996" s="49"/>
      <c r="I996" s="1"/>
      <c r="J996" s="1"/>
      <c r="K996" s="3"/>
      <c r="L996" s="1"/>
      <c r="M996" s="1"/>
      <c r="N996" s="1"/>
      <c r="O996" s="1"/>
      <c r="P996" s="3"/>
      <c r="Q996" s="1"/>
      <c r="R996" s="1"/>
      <c r="S996" s="10"/>
      <c r="T996" s="1"/>
      <c r="U996" s="1"/>
      <c r="V996" s="1"/>
      <c r="W996" s="1"/>
      <c r="X996" s="1"/>
      <c r="Y996" s="11"/>
      <c r="Z996" s="35"/>
      <c r="AA996" s="35"/>
      <c r="AB996" s="35"/>
      <c r="AC996" s="35"/>
    </row>
    <row r="997" spans="1:29" s="36" customFormat="1" ht="10.5" customHeight="1" x14ac:dyDescent="0.25">
      <c r="A997" s="42"/>
      <c r="B997" s="3"/>
      <c r="C997" s="49"/>
      <c r="I997" s="1"/>
      <c r="J997" s="1"/>
      <c r="K997" s="3"/>
      <c r="L997" s="1"/>
      <c r="M997" s="1"/>
      <c r="N997" s="1"/>
      <c r="O997" s="1"/>
      <c r="P997" s="3"/>
      <c r="Q997" s="1"/>
      <c r="R997" s="1"/>
      <c r="S997" s="10"/>
      <c r="T997" s="1"/>
      <c r="U997" s="1"/>
      <c r="V997" s="1"/>
      <c r="W997" s="1"/>
      <c r="X997" s="1"/>
      <c r="Y997" s="11"/>
      <c r="Z997" s="35"/>
      <c r="AA997" s="35"/>
      <c r="AB997" s="35"/>
      <c r="AC997" s="35"/>
    </row>
    <row r="998" spans="1:29" s="36" customFormat="1" ht="10.5" customHeight="1" x14ac:dyDescent="0.25">
      <c r="A998" s="42"/>
      <c r="B998" s="3"/>
      <c r="C998" s="49"/>
      <c r="I998" s="1"/>
      <c r="J998" s="1"/>
      <c r="K998" s="3"/>
      <c r="L998" s="1"/>
      <c r="M998" s="1"/>
      <c r="N998" s="1"/>
      <c r="O998" s="1"/>
      <c r="P998" s="3"/>
      <c r="Q998" s="1"/>
      <c r="R998" s="1"/>
      <c r="S998" s="10"/>
      <c r="T998" s="1"/>
      <c r="U998" s="1"/>
      <c r="V998" s="1"/>
      <c r="W998" s="1"/>
      <c r="X998" s="1"/>
      <c r="Y998" s="11"/>
      <c r="Z998" s="35"/>
      <c r="AA998" s="35"/>
      <c r="AB998" s="35"/>
      <c r="AC998" s="35"/>
    </row>
    <row r="999" spans="1:29" s="36" customFormat="1" ht="10.5" customHeight="1" x14ac:dyDescent="0.25">
      <c r="A999" s="42"/>
      <c r="B999" s="3"/>
      <c r="C999" s="49"/>
      <c r="I999" s="1"/>
      <c r="J999" s="1"/>
      <c r="K999" s="3"/>
      <c r="L999" s="1"/>
      <c r="M999" s="1"/>
      <c r="N999" s="1"/>
      <c r="O999" s="1"/>
      <c r="P999" s="3"/>
      <c r="Q999" s="1"/>
      <c r="R999" s="1"/>
      <c r="S999" s="10"/>
      <c r="T999" s="1"/>
      <c r="U999" s="1"/>
      <c r="V999" s="1"/>
      <c r="W999" s="1"/>
      <c r="X999" s="1"/>
      <c r="Y999" s="11"/>
      <c r="Z999" s="35"/>
      <c r="AA999" s="35"/>
      <c r="AB999" s="35"/>
      <c r="AC999" s="35"/>
    </row>
    <row r="1000" spans="1:29" s="36" customFormat="1" ht="10.5" customHeight="1" x14ac:dyDescent="0.25">
      <c r="A1000" s="42"/>
      <c r="B1000" s="3"/>
      <c r="C1000" s="49"/>
      <c r="I1000" s="1"/>
      <c r="J1000" s="1"/>
      <c r="K1000" s="3"/>
      <c r="L1000" s="1"/>
      <c r="M1000" s="1"/>
      <c r="N1000" s="1"/>
      <c r="O1000" s="1"/>
      <c r="P1000" s="3"/>
      <c r="Q1000" s="1"/>
      <c r="R1000" s="1"/>
      <c r="S1000" s="10"/>
      <c r="T1000" s="1"/>
      <c r="U1000" s="1"/>
      <c r="V1000" s="1"/>
      <c r="W1000" s="1"/>
      <c r="X1000" s="1"/>
      <c r="Y1000" s="11"/>
      <c r="Z1000" s="35"/>
      <c r="AA1000" s="35"/>
      <c r="AB1000" s="35"/>
      <c r="AC1000" s="35"/>
    </row>
    <row r="1001" spans="1:29" s="36" customFormat="1" ht="10.5" customHeight="1" x14ac:dyDescent="0.25">
      <c r="A1001" s="42"/>
      <c r="B1001" s="3"/>
      <c r="C1001" s="49"/>
      <c r="I1001" s="1"/>
      <c r="J1001" s="1"/>
      <c r="K1001" s="3"/>
      <c r="L1001" s="1"/>
      <c r="M1001" s="1"/>
      <c r="N1001" s="1"/>
      <c r="O1001" s="1"/>
      <c r="P1001" s="3"/>
      <c r="Q1001" s="1"/>
      <c r="R1001" s="1"/>
      <c r="S1001" s="10"/>
      <c r="T1001" s="1"/>
      <c r="U1001" s="1"/>
      <c r="V1001" s="1"/>
      <c r="W1001" s="1"/>
      <c r="X1001" s="1"/>
      <c r="Y1001" s="11"/>
      <c r="Z1001" s="35"/>
      <c r="AA1001" s="35"/>
      <c r="AB1001" s="35"/>
      <c r="AC1001" s="35"/>
    </row>
    <row r="1002" spans="1:29" s="36" customFormat="1" ht="10.5" customHeight="1" x14ac:dyDescent="0.25">
      <c r="A1002" s="42"/>
      <c r="B1002" s="3"/>
      <c r="C1002" s="49"/>
      <c r="I1002" s="1"/>
      <c r="J1002" s="1"/>
      <c r="K1002" s="3"/>
      <c r="L1002" s="1"/>
      <c r="M1002" s="1"/>
      <c r="N1002" s="1"/>
      <c r="O1002" s="1"/>
      <c r="P1002" s="3"/>
      <c r="Q1002" s="1"/>
      <c r="R1002" s="1"/>
      <c r="S1002" s="10"/>
      <c r="T1002" s="1"/>
      <c r="U1002" s="1"/>
      <c r="V1002" s="1"/>
      <c r="W1002" s="1"/>
      <c r="X1002" s="1"/>
      <c r="Y1002" s="11"/>
      <c r="Z1002" s="35"/>
      <c r="AA1002" s="35"/>
      <c r="AB1002" s="35"/>
      <c r="AC1002" s="35"/>
    </row>
    <row r="1003" spans="1:29" s="36" customFormat="1" ht="10.5" customHeight="1" x14ac:dyDescent="0.25">
      <c r="A1003" s="42"/>
      <c r="B1003" s="3"/>
      <c r="C1003" s="49"/>
      <c r="I1003" s="1"/>
      <c r="J1003" s="1"/>
      <c r="K1003" s="3"/>
      <c r="L1003" s="1"/>
      <c r="M1003" s="1"/>
      <c r="N1003" s="1"/>
      <c r="O1003" s="1"/>
      <c r="P1003" s="3"/>
      <c r="Q1003" s="1"/>
      <c r="R1003" s="1"/>
      <c r="S1003" s="10"/>
      <c r="T1003" s="1"/>
      <c r="U1003" s="1"/>
      <c r="V1003" s="1"/>
      <c r="W1003" s="1"/>
      <c r="X1003" s="1"/>
      <c r="Y1003" s="11"/>
      <c r="Z1003" s="35"/>
      <c r="AA1003" s="35"/>
      <c r="AB1003" s="35"/>
      <c r="AC1003" s="35"/>
    </row>
    <row r="1004" spans="1:29" s="36" customFormat="1" ht="10.5" customHeight="1" x14ac:dyDescent="0.25">
      <c r="A1004" s="42"/>
      <c r="B1004" s="3"/>
      <c r="C1004" s="49"/>
      <c r="I1004" s="1"/>
      <c r="J1004" s="1"/>
      <c r="K1004" s="3"/>
      <c r="L1004" s="1"/>
      <c r="M1004" s="1"/>
      <c r="N1004" s="1"/>
      <c r="O1004" s="1"/>
      <c r="P1004" s="3"/>
      <c r="Q1004" s="1"/>
      <c r="R1004" s="1"/>
      <c r="S1004" s="10"/>
      <c r="T1004" s="1"/>
      <c r="U1004" s="1"/>
      <c r="V1004" s="1"/>
      <c r="W1004" s="1"/>
      <c r="X1004" s="1"/>
      <c r="Y1004" s="11"/>
      <c r="Z1004" s="35"/>
      <c r="AA1004" s="35"/>
      <c r="AB1004" s="35"/>
      <c r="AC1004" s="35"/>
    </row>
    <row r="1005" spans="1:29" s="36" customFormat="1" ht="10.5" customHeight="1" x14ac:dyDescent="0.25">
      <c r="A1005" s="42"/>
      <c r="B1005" s="3"/>
      <c r="C1005" s="49"/>
      <c r="I1005" s="1"/>
      <c r="J1005" s="1"/>
      <c r="K1005" s="3"/>
      <c r="L1005" s="1"/>
      <c r="M1005" s="1"/>
      <c r="N1005" s="1"/>
      <c r="O1005" s="1"/>
      <c r="P1005" s="3"/>
      <c r="Q1005" s="1"/>
      <c r="R1005" s="1"/>
      <c r="S1005" s="10"/>
      <c r="T1005" s="1"/>
      <c r="U1005" s="1"/>
      <c r="V1005" s="1"/>
      <c r="W1005" s="1"/>
      <c r="X1005" s="1"/>
      <c r="Y1005" s="11"/>
      <c r="Z1005" s="35"/>
      <c r="AA1005" s="35"/>
      <c r="AB1005" s="35"/>
      <c r="AC1005" s="35"/>
    </row>
    <row r="1006" spans="1:29" s="36" customFormat="1" ht="10.5" customHeight="1" x14ac:dyDescent="0.25">
      <c r="A1006" s="42"/>
      <c r="B1006" s="3"/>
      <c r="C1006" s="49"/>
      <c r="I1006" s="1"/>
      <c r="J1006" s="1"/>
      <c r="K1006" s="3"/>
      <c r="L1006" s="1"/>
      <c r="M1006" s="1"/>
      <c r="N1006" s="1"/>
      <c r="O1006" s="1"/>
      <c r="P1006" s="3"/>
      <c r="Q1006" s="1"/>
      <c r="R1006" s="1"/>
      <c r="S1006" s="10"/>
      <c r="T1006" s="1"/>
      <c r="U1006" s="1"/>
      <c r="V1006" s="1"/>
      <c r="W1006" s="1"/>
      <c r="X1006" s="1"/>
      <c r="Y1006" s="11"/>
      <c r="Z1006" s="35"/>
      <c r="AA1006" s="35"/>
      <c r="AB1006" s="35"/>
      <c r="AC1006" s="35"/>
    </row>
    <row r="1007" spans="1:29" s="36" customFormat="1" ht="10.5" customHeight="1" x14ac:dyDescent="0.25">
      <c r="A1007" s="42"/>
      <c r="B1007" s="3"/>
      <c r="C1007" s="49"/>
      <c r="I1007" s="1"/>
      <c r="J1007" s="1"/>
      <c r="K1007" s="3"/>
      <c r="L1007" s="1"/>
      <c r="M1007" s="1"/>
      <c r="N1007" s="1"/>
      <c r="O1007" s="1"/>
      <c r="P1007" s="3"/>
      <c r="Q1007" s="1"/>
      <c r="R1007" s="1"/>
      <c r="S1007" s="10"/>
      <c r="T1007" s="1"/>
      <c r="U1007" s="1"/>
      <c r="V1007" s="1"/>
      <c r="W1007" s="1"/>
      <c r="X1007" s="1"/>
      <c r="Y1007" s="11"/>
      <c r="Z1007" s="35"/>
      <c r="AA1007" s="35"/>
      <c r="AB1007" s="35"/>
      <c r="AC1007" s="35"/>
    </row>
    <row r="1008" spans="1:29" s="36" customFormat="1" ht="10.5" customHeight="1" x14ac:dyDescent="0.25">
      <c r="A1008" s="42"/>
      <c r="B1008" s="3"/>
      <c r="C1008" s="49"/>
      <c r="I1008" s="1"/>
      <c r="J1008" s="1"/>
      <c r="K1008" s="3"/>
      <c r="L1008" s="1"/>
      <c r="M1008" s="1"/>
      <c r="N1008" s="1"/>
      <c r="O1008" s="1"/>
      <c r="P1008" s="3"/>
      <c r="Q1008" s="1"/>
      <c r="R1008" s="1"/>
      <c r="S1008" s="10"/>
      <c r="T1008" s="1"/>
      <c r="U1008" s="1"/>
      <c r="V1008" s="1"/>
      <c r="W1008" s="1"/>
      <c r="X1008" s="1"/>
      <c r="Y1008" s="11"/>
      <c r="Z1008" s="35"/>
      <c r="AA1008" s="35"/>
      <c r="AB1008" s="35"/>
      <c r="AC1008" s="35"/>
    </row>
    <row r="1009" spans="1:29" s="36" customFormat="1" ht="10.5" customHeight="1" x14ac:dyDescent="0.25">
      <c r="A1009" s="42"/>
      <c r="B1009" s="3"/>
      <c r="C1009" s="49"/>
      <c r="I1009" s="1"/>
      <c r="J1009" s="1"/>
      <c r="K1009" s="3"/>
      <c r="L1009" s="1"/>
      <c r="M1009" s="1"/>
      <c r="N1009" s="1"/>
      <c r="O1009" s="1"/>
      <c r="P1009" s="3"/>
      <c r="Q1009" s="1"/>
      <c r="R1009" s="1"/>
      <c r="S1009" s="10"/>
      <c r="T1009" s="1"/>
      <c r="U1009" s="1"/>
      <c r="V1009" s="1"/>
      <c r="W1009" s="1"/>
      <c r="X1009" s="1"/>
      <c r="Y1009" s="11"/>
      <c r="Z1009" s="35"/>
      <c r="AA1009" s="35"/>
      <c r="AB1009" s="35"/>
      <c r="AC1009" s="35"/>
    </row>
    <row r="1010" spans="1:29" s="36" customFormat="1" ht="10.5" customHeight="1" x14ac:dyDescent="0.25">
      <c r="A1010" s="42"/>
      <c r="B1010" s="3"/>
      <c r="C1010" s="49"/>
      <c r="I1010" s="1"/>
      <c r="J1010" s="1"/>
      <c r="K1010" s="3"/>
      <c r="L1010" s="1"/>
      <c r="M1010" s="1"/>
      <c r="N1010" s="1"/>
      <c r="O1010" s="1"/>
      <c r="P1010" s="3"/>
      <c r="Q1010" s="1"/>
      <c r="R1010" s="1"/>
      <c r="S1010" s="10"/>
      <c r="T1010" s="1"/>
      <c r="U1010" s="1"/>
      <c r="V1010" s="1"/>
      <c r="W1010" s="1"/>
      <c r="X1010" s="1"/>
      <c r="Y1010" s="11"/>
      <c r="Z1010" s="35"/>
      <c r="AA1010" s="35"/>
      <c r="AB1010" s="35"/>
      <c r="AC1010" s="35"/>
    </row>
    <row r="1011" spans="1:29" s="36" customFormat="1" ht="10.5" customHeight="1" x14ac:dyDescent="0.25">
      <c r="A1011" s="42"/>
      <c r="B1011" s="3"/>
      <c r="C1011" s="49"/>
      <c r="I1011" s="1"/>
      <c r="J1011" s="1"/>
      <c r="K1011" s="3"/>
      <c r="L1011" s="1"/>
      <c r="M1011" s="1"/>
      <c r="N1011" s="1"/>
      <c r="O1011" s="1"/>
      <c r="P1011" s="3"/>
      <c r="Q1011" s="1"/>
      <c r="R1011" s="1"/>
      <c r="S1011" s="10"/>
      <c r="T1011" s="1"/>
      <c r="U1011" s="1"/>
      <c r="V1011" s="1"/>
      <c r="W1011" s="1"/>
      <c r="X1011" s="1"/>
      <c r="Y1011" s="11"/>
      <c r="Z1011" s="35"/>
      <c r="AA1011" s="35"/>
      <c r="AB1011" s="35"/>
      <c r="AC1011" s="35"/>
    </row>
    <row r="1012" spans="1:29" s="36" customFormat="1" ht="10.5" customHeight="1" x14ac:dyDescent="0.25">
      <c r="A1012" s="42"/>
      <c r="B1012" s="3"/>
      <c r="C1012" s="49"/>
      <c r="I1012" s="1"/>
      <c r="J1012" s="1"/>
      <c r="K1012" s="3"/>
      <c r="L1012" s="1"/>
      <c r="M1012" s="1"/>
      <c r="N1012" s="1"/>
      <c r="O1012" s="1"/>
      <c r="P1012" s="3"/>
      <c r="Q1012" s="1"/>
      <c r="R1012" s="1"/>
      <c r="S1012" s="10"/>
      <c r="T1012" s="1"/>
      <c r="U1012" s="1"/>
      <c r="V1012" s="1"/>
      <c r="W1012" s="1"/>
      <c r="X1012" s="1"/>
      <c r="Y1012" s="11"/>
      <c r="Z1012" s="35"/>
      <c r="AA1012" s="35"/>
      <c r="AB1012" s="35"/>
      <c r="AC1012" s="35"/>
    </row>
    <row r="1013" spans="1:29" s="36" customFormat="1" ht="10.5" customHeight="1" x14ac:dyDescent="0.25">
      <c r="A1013" s="42"/>
      <c r="B1013" s="3"/>
      <c r="C1013" s="49"/>
      <c r="I1013" s="1"/>
      <c r="J1013" s="1"/>
      <c r="K1013" s="3"/>
      <c r="L1013" s="1"/>
      <c r="M1013" s="1"/>
      <c r="N1013" s="1"/>
      <c r="O1013" s="1"/>
      <c r="P1013" s="3"/>
      <c r="Q1013" s="1"/>
      <c r="R1013" s="1"/>
      <c r="S1013" s="10"/>
      <c r="T1013" s="1"/>
      <c r="U1013" s="1"/>
      <c r="V1013" s="1"/>
      <c r="W1013" s="1"/>
      <c r="X1013" s="1"/>
      <c r="Y1013" s="11"/>
      <c r="Z1013" s="35"/>
      <c r="AA1013" s="35"/>
      <c r="AB1013" s="35"/>
      <c r="AC1013" s="35"/>
    </row>
    <row r="1014" spans="1:29" s="36" customFormat="1" ht="10.5" customHeight="1" x14ac:dyDescent="0.25">
      <c r="A1014" s="42"/>
      <c r="B1014" s="3"/>
      <c r="C1014" s="49"/>
      <c r="I1014" s="1"/>
      <c r="J1014" s="1"/>
      <c r="K1014" s="3"/>
      <c r="L1014" s="1"/>
      <c r="M1014" s="1"/>
      <c r="N1014" s="1"/>
      <c r="O1014" s="1"/>
      <c r="P1014" s="3"/>
      <c r="Q1014" s="1"/>
      <c r="R1014" s="1"/>
      <c r="S1014" s="10"/>
      <c r="T1014" s="1"/>
      <c r="U1014" s="1"/>
      <c r="V1014" s="1"/>
      <c r="W1014" s="1"/>
      <c r="X1014" s="1"/>
      <c r="Y1014" s="11"/>
      <c r="Z1014" s="35"/>
      <c r="AA1014" s="35"/>
      <c r="AB1014" s="35"/>
      <c r="AC1014" s="35"/>
    </row>
    <row r="1015" spans="1:29" s="36" customFormat="1" ht="10.5" customHeight="1" x14ac:dyDescent="0.25">
      <c r="A1015" s="42"/>
      <c r="B1015" s="3"/>
      <c r="C1015" s="49"/>
      <c r="I1015" s="1"/>
      <c r="J1015" s="1"/>
      <c r="K1015" s="3"/>
      <c r="L1015" s="1"/>
      <c r="M1015" s="1"/>
      <c r="N1015" s="1"/>
      <c r="O1015" s="1"/>
      <c r="P1015" s="3"/>
      <c r="Q1015" s="1"/>
      <c r="R1015" s="1"/>
      <c r="S1015" s="10"/>
      <c r="T1015" s="1"/>
      <c r="U1015" s="1"/>
      <c r="V1015" s="1"/>
      <c r="W1015" s="1"/>
      <c r="X1015" s="1"/>
      <c r="Y1015" s="11"/>
      <c r="Z1015" s="35"/>
      <c r="AA1015" s="35"/>
      <c r="AB1015" s="35"/>
      <c r="AC1015" s="35"/>
    </row>
    <row r="1016" spans="1:29" s="36" customFormat="1" ht="10.5" customHeight="1" x14ac:dyDescent="0.25">
      <c r="A1016" s="42"/>
      <c r="B1016" s="3"/>
      <c r="C1016" s="49"/>
      <c r="I1016" s="1"/>
      <c r="J1016" s="1"/>
      <c r="K1016" s="3"/>
      <c r="L1016" s="1"/>
      <c r="M1016" s="1"/>
      <c r="N1016" s="1"/>
      <c r="O1016" s="1"/>
      <c r="P1016" s="3"/>
      <c r="Q1016" s="1"/>
      <c r="R1016" s="1"/>
      <c r="S1016" s="10"/>
      <c r="T1016" s="1"/>
      <c r="U1016" s="1"/>
      <c r="V1016" s="1"/>
      <c r="W1016" s="1"/>
      <c r="X1016" s="1"/>
      <c r="Y1016" s="11"/>
      <c r="Z1016" s="35"/>
      <c r="AA1016" s="35"/>
      <c r="AB1016" s="35"/>
      <c r="AC1016" s="35"/>
    </row>
    <row r="1017" spans="1:29" s="36" customFormat="1" ht="10.5" customHeight="1" x14ac:dyDescent="0.25">
      <c r="A1017" s="42"/>
      <c r="B1017" s="3"/>
      <c r="C1017" s="49"/>
      <c r="I1017" s="1"/>
      <c r="J1017" s="1"/>
      <c r="K1017" s="3"/>
      <c r="L1017" s="1"/>
      <c r="M1017" s="1"/>
      <c r="N1017" s="1"/>
      <c r="O1017" s="1"/>
      <c r="P1017" s="3"/>
      <c r="Q1017" s="1"/>
      <c r="R1017" s="1"/>
      <c r="S1017" s="10"/>
      <c r="T1017" s="1"/>
      <c r="U1017" s="1"/>
      <c r="V1017" s="1"/>
      <c r="W1017" s="1"/>
      <c r="X1017" s="1"/>
      <c r="Y1017" s="11"/>
      <c r="Z1017" s="35"/>
      <c r="AA1017" s="35"/>
      <c r="AB1017" s="35"/>
      <c r="AC1017" s="35"/>
    </row>
    <row r="1018" spans="1:29" s="36" customFormat="1" ht="10.5" customHeight="1" x14ac:dyDescent="0.25">
      <c r="A1018" s="42"/>
      <c r="B1018" s="3"/>
      <c r="C1018" s="49"/>
      <c r="I1018" s="1"/>
      <c r="J1018" s="1"/>
      <c r="K1018" s="3"/>
      <c r="L1018" s="1"/>
      <c r="M1018" s="1"/>
      <c r="N1018" s="1"/>
      <c r="O1018" s="1"/>
      <c r="P1018" s="3"/>
      <c r="Q1018" s="1"/>
      <c r="R1018" s="1"/>
      <c r="S1018" s="10"/>
      <c r="T1018" s="1"/>
      <c r="U1018" s="1"/>
      <c r="V1018" s="1"/>
      <c r="W1018" s="1"/>
      <c r="X1018" s="1"/>
      <c r="Y1018" s="11"/>
      <c r="Z1018" s="35"/>
      <c r="AA1018" s="35"/>
      <c r="AB1018" s="35"/>
      <c r="AC1018" s="35"/>
    </row>
    <row r="1019" spans="1:29" s="36" customFormat="1" ht="10.5" customHeight="1" x14ac:dyDescent="0.25">
      <c r="A1019" s="42"/>
      <c r="B1019" s="3"/>
      <c r="C1019" s="49"/>
      <c r="I1019" s="1"/>
      <c r="J1019" s="1"/>
      <c r="K1019" s="3"/>
      <c r="L1019" s="1"/>
      <c r="M1019" s="1"/>
      <c r="N1019" s="1"/>
      <c r="O1019" s="1"/>
      <c r="P1019" s="3"/>
      <c r="Q1019" s="1"/>
      <c r="R1019" s="1"/>
      <c r="S1019" s="10"/>
      <c r="T1019" s="1"/>
      <c r="U1019" s="1"/>
      <c r="V1019" s="1"/>
      <c r="W1019" s="1"/>
      <c r="X1019" s="1"/>
      <c r="Y1019" s="11"/>
      <c r="Z1019" s="35"/>
      <c r="AA1019" s="35"/>
      <c r="AB1019" s="35"/>
      <c r="AC1019" s="35"/>
    </row>
    <row r="1020" spans="1:29" s="36" customFormat="1" ht="10.5" customHeight="1" x14ac:dyDescent="0.25">
      <c r="A1020" s="42"/>
      <c r="B1020" s="3"/>
      <c r="C1020" s="49"/>
      <c r="I1020" s="1"/>
      <c r="J1020" s="1"/>
      <c r="K1020" s="3"/>
      <c r="L1020" s="1"/>
      <c r="M1020" s="1"/>
      <c r="N1020" s="1"/>
      <c r="O1020" s="1"/>
      <c r="P1020" s="3"/>
      <c r="Q1020" s="1"/>
      <c r="R1020" s="1"/>
      <c r="S1020" s="10"/>
      <c r="T1020" s="1"/>
      <c r="U1020" s="1"/>
      <c r="V1020" s="1"/>
      <c r="W1020" s="1"/>
      <c r="X1020" s="1"/>
      <c r="Y1020" s="11"/>
      <c r="Z1020" s="35"/>
      <c r="AA1020" s="35"/>
      <c r="AB1020" s="35"/>
      <c r="AC1020" s="35"/>
    </row>
    <row r="1021" spans="1:29" s="36" customFormat="1" ht="10.5" customHeight="1" x14ac:dyDescent="0.25">
      <c r="A1021" s="42"/>
      <c r="B1021" s="3"/>
      <c r="C1021" s="49"/>
      <c r="I1021" s="1"/>
      <c r="J1021" s="1"/>
      <c r="K1021" s="3"/>
      <c r="L1021" s="1"/>
      <c r="M1021" s="1"/>
      <c r="N1021" s="1"/>
      <c r="O1021" s="1"/>
      <c r="P1021" s="3"/>
      <c r="Q1021" s="1"/>
      <c r="R1021" s="1"/>
      <c r="S1021" s="10"/>
      <c r="T1021" s="1"/>
      <c r="U1021" s="1"/>
      <c r="V1021" s="1"/>
      <c r="W1021" s="1"/>
      <c r="X1021" s="1"/>
      <c r="Y1021" s="11"/>
      <c r="Z1021" s="35"/>
      <c r="AA1021" s="35"/>
      <c r="AB1021" s="35"/>
      <c r="AC1021" s="35"/>
    </row>
    <row r="1022" spans="1:29" s="36" customFormat="1" ht="10.5" customHeight="1" x14ac:dyDescent="0.25">
      <c r="A1022" s="42"/>
      <c r="B1022" s="3"/>
      <c r="C1022" s="49"/>
      <c r="I1022" s="1"/>
      <c r="J1022" s="1"/>
      <c r="K1022" s="3"/>
      <c r="L1022" s="1"/>
      <c r="M1022" s="1"/>
      <c r="N1022" s="1"/>
      <c r="O1022" s="1"/>
      <c r="P1022" s="3"/>
      <c r="Q1022" s="1"/>
      <c r="R1022" s="1"/>
      <c r="S1022" s="10"/>
      <c r="T1022" s="1"/>
      <c r="U1022" s="1"/>
      <c r="V1022" s="1"/>
      <c r="W1022" s="1"/>
      <c r="X1022" s="1"/>
      <c r="Y1022" s="11"/>
      <c r="Z1022" s="35"/>
      <c r="AA1022" s="35"/>
      <c r="AB1022" s="35"/>
      <c r="AC1022" s="35"/>
    </row>
    <row r="1023" spans="1:29" s="36" customFormat="1" ht="10.5" customHeight="1" x14ac:dyDescent="0.25">
      <c r="A1023" s="42"/>
      <c r="B1023" s="3"/>
      <c r="C1023" s="49"/>
      <c r="I1023" s="1"/>
      <c r="J1023" s="1"/>
      <c r="K1023" s="3"/>
      <c r="L1023" s="1"/>
      <c r="M1023" s="1"/>
      <c r="N1023" s="1"/>
      <c r="O1023" s="1"/>
      <c r="P1023" s="3"/>
      <c r="Q1023" s="1"/>
      <c r="R1023" s="1"/>
      <c r="S1023" s="10"/>
      <c r="T1023" s="1"/>
      <c r="U1023" s="1"/>
      <c r="V1023" s="1"/>
      <c r="W1023" s="1"/>
      <c r="X1023" s="1"/>
      <c r="Y1023" s="11"/>
      <c r="Z1023" s="35"/>
      <c r="AA1023" s="35"/>
      <c r="AB1023" s="35"/>
      <c r="AC1023" s="35"/>
    </row>
    <row r="1024" spans="1:29" s="36" customFormat="1" ht="10.5" customHeight="1" x14ac:dyDescent="0.25">
      <c r="A1024" s="42"/>
      <c r="B1024" s="3"/>
      <c r="C1024" s="49"/>
      <c r="I1024" s="1"/>
      <c r="J1024" s="1"/>
      <c r="K1024" s="3"/>
      <c r="L1024" s="1"/>
      <c r="M1024" s="1"/>
      <c r="N1024" s="1"/>
      <c r="O1024" s="1"/>
      <c r="P1024" s="3"/>
      <c r="Q1024" s="1"/>
      <c r="R1024" s="1"/>
      <c r="S1024" s="10"/>
      <c r="T1024" s="1"/>
      <c r="U1024" s="1"/>
      <c r="V1024" s="1"/>
      <c r="W1024" s="1"/>
      <c r="X1024" s="1"/>
      <c r="Y1024" s="11"/>
      <c r="Z1024" s="35"/>
      <c r="AA1024" s="35"/>
      <c r="AB1024" s="35"/>
      <c r="AC1024" s="35"/>
    </row>
    <row r="1025" spans="1:29" s="36" customFormat="1" ht="10.5" customHeight="1" x14ac:dyDescent="0.25">
      <c r="A1025" s="42"/>
      <c r="B1025" s="3"/>
      <c r="C1025" s="49"/>
      <c r="I1025" s="1"/>
      <c r="J1025" s="1"/>
      <c r="K1025" s="3"/>
      <c r="L1025" s="1"/>
      <c r="M1025" s="1"/>
      <c r="N1025" s="1"/>
      <c r="O1025" s="1"/>
      <c r="P1025" s="3"/>
      <c r="Q1025" s="1"/>
      <c r="R1025" s="1"/>
      <c r="S1025" s="10"/>
      <c r="T1025" s="1"/>
      <c r="U1025" s="1"/>
      <c r="V1025" s="1"/>
      <c r="W1025" s="1"/>
      <c r="X1025" s="1"/>
      <c r="Y1025" s="11"/>
      <c r="Z1025" s="35"/>
      <c r="AA1025" s="35"/>
      <c r="AB1025" s="35"/>
      <c r="AC1025" s="35"/>
    </row>
    <row r="1026" spans="1:29" s="36" customFormat="1" ht="10.5" customHeight="1" x14ac:dyDescent="0.25">
      <c r="A1026" s="42"/>
      <c r="B1026" s="3"/>
      <c r="C1026" s="49"/>
      <c r="I1026" s="1"/>
      <c r="J1026" s="1"/>
      <c r="K1026" s="3"/>
      <c r="L1026" s="1"/>
      <c r="M1026" s="1"/>
      <c r="N1026" s="1"/>
      <c r="O1026" s="1"/>
      <c r="P1026" s="3"/>
      <c r="Q1026" s="1"/>
      <c r="R1026" s="1"/>
      <c r="S1026" s="10"/>
      <c r="T1026" s="1"/>
      <c r="U1026" s="1"/>
      <c r="V1026" s="1"/>
      <c r="W1026" s="1"/>
      <c r="X1026" s="1"/>
      <c r="Y1026" s="11"/>
      <c r="Z1026" s="35"/>
      <c r="AA1026" s="35"/>
      <c r="AB1026" s="35"/>
      <c r="AC1026" s="35"/>
    </row>
    <row r="1027" spans="1:29" s="36" customFormat="1" ht="10.5" customHeight="1" x14ac:dyDescent="0.25">
      <c r="A1027" s="42"/>
      <c r="B1027" s="3"/>
      <c r="C1027" s="49"/>
      <c r="I1027" s="1"/>
      <c r="J1027" s="1"/>
      <c r="K1027" s="3"/>
      <c r="L1027" s="1"/>
      <c r="M1027" s="1"/>
      <c r="N1027" s="1"/>
      <c r="O1027" s="1"/>
      <c r="P1027" s="3"/>
      <c r="Q1027" s="1"/>
      <c r="R1027" s="1"/>
      <c r="S1027" s="10"/>
      <c r="T1027" s="1"/>
      <c r="U1027" s="1"/>
      <c r="V1027" s="1"/>
      <c r="W1027" s="1"/>
      <c r="X1027" s="1"/>
      <c r="Y1027" s="11"/>
      <c r="Z1027" s="35"/>
      <c r="AA1027" s="35"/>
      <c r="AB1027" s="35"/>
      <c r="AC1027" s="35"/>
    </row>
    <row r="1028" spans="1:29" s="36" customFormat="1" ht="10.5" customHeight="1" x14ac:dyDescent="0.25">
      <c r="A1028" s="42"/>
      <c r="B1028" s="3"/>
      <c r="C1028" s="49"/>
      <c r="I1028" s="1"/>
      <c r="J1028" s="1"/>
      <c r="K1028" s="3"/>
      <c r="L1028" s="1"/>
      <c r="M1028" s="1"/>
      <c r="N1028" s="1"/>
      <c r="O1028" s="1"/>
      <c r="P1028" s="3"/>
      <c r="Q1028" s="1"/>
      <c r="R1028" s="1"/>
      <c r="S1028" s="10"/>
      <c r="T1028" s="1"/>
      <c r="U1028" s="1"/>
      <c r="V1028" s="1"/>
      <c r="W1028" s="1"/>
      <c r="X1028" s="1"/>
      <c r="Y1028" s="11"/>
      <c r="Z1028" s="35"/>
      <c r="AA1028" s="35"/>
      <c r="AB1028" s="35"/>
      <c r="AC1028" s="35"/>
    </row>
    <row r="1029" spans="1:29" s="36" customFormat="1" ht="10.5" customHeight="1" x14ac:dyDescent="0.25">
      <c r="A1029" s="42"/>
      <c r="B1029" s="3"/>
      <c r="C1029" s="49"/>
      <c r="I1029" s="1"/>
      <c r="J1029" s="1"/>
      <c r="K1029" s="3"/>
      <c r="L1029" s="1"/>
      <c r="M1029" s="1"/>
      <c r="N1029" s="1"/>
      <c r="O1029" s="1"/>
      <c r="P1029" s="3"/>
      <c r="Q1029" s="1"/>
      <c r="R1029" s="1"/>
      <c r="S1029" s="10"/>
      <c r="T1029" s="1"/>
      <c r="U1029" s="1"/>
      <c r="V1029" s="1"/>
      <c r="W1029" s="1"/>
      <c r="X1029" s="1"/>
      <c r="Y1029" s="11"/>
      <c r="Z1029" s="35"/>
      <c r="AA1029" s="35"/>
      <c r="AB1029" s="35"/>
      <c r="AC1029" s="35"/>
    </row>
    <row r="1030" spans="1:29" s="36" customFormat="1" ht="10.5" customHeight="1" x14ac:dyDescent="0.25">
      <c r="A1030" s="42"/>
      <c r="B1030" s="3"/>
      <c r="C1030" s="49"/>
      <c r="I1030" s="1"/>
      <c r="J1030" s="1"/>
      <c r="K1030" s="3"/>
      <c r="L1030" s="1"/>
      <c r="M1030" s="1"/>
      <c r="N1030" s="1"/>
      <c r="O1030" s="1"/>
      <c r="P1030" s="3"/>
      <c r="Q1030" s="1"/>
      <c r="R1030" s="1"/>
      <c r="S1030" s="10"/>
      <c r="T1030" s="1"/>
      <c r="U1030" s="1"/>
      <c r="V1030" s="1"/>
      <c r="W1030" s="1"/>
      <c r="X1030" s="1"/>
      <c r="Y1030" s="11"/>
      <c r="Z1030" s="35"/>
      <c r="AA1030" s="35"/>
      <c r="AB1030" s="35"/>
      <c r="AC1030" s="35"/>
    </row>
    <row r="1031" spans="1:29" s="36" customFormat="1" ht="10.5" customHeight="1" x14ac:dyDescent="0.25">
      <c r="A1031" s="42"/>
      <c r="B1031" s="3"/>
      <c r="C1031" s="49"/>
      <c r="I1031" s="1"/>
      <c r="J1031" s="1"/>
      <c r="K1031" s="3"/>
      <c r="L1031" s="1"/>
      <c r="M1031" s="1"/>
      <c r="N1031" s="1"/>
      <c r="O1031" s="1"/>
      <c r="P1031" s="3"/>
      <c r="Q1031" s="1"/>
      <c r="R1031" s="1"/>
      <c r="S1031" s="10"/>
      <c r="T1031" s="1"/>
      <c r="U1031" s="1"/>
      <c r="V1031" s="1"/>
      <c r="W1031" s="1"/>
      <c r="X1031" s="1"/>
      <c r="Y1031" s="11"/>
      <c r="Z1031" s="35"/>
      <c r="AA1031" s="35"/>
      <c r="AB1031" s="35"/>
      <c r="AC1031" s="35"/>
    </row>
    <row r="1032" spans="1:29" s="36" customFormat="1" ht="10.5" customHeight="1" x14ac:dyDescent="0.25">
      <c r="A1032" s="42"/>
      <c r="B1032" s="3"/>
      <c r="C1032" s="49"/>
      <c r="I1032" s="1"/>
      <c r="J1032" s="1"/>
      <c r="K1032" s="3"/>
      <c r="L1032" s="1"/>
      <c r="M1032" s="1"/>
      <c r="N1032" s="1"/>
      <c r="O1032" s="1"/>
      <c r="P1032" s="3"/>
      <c r="Q1032" s="1"/>
      <c r="R1032" s="1"/>
      <c r="S1032" s="10"/>
      <c r="T1032" s="1"/>
      <c r="U1032" s="1"/>
      <c r="V1032" s="1"/>
      <c r="W1032" s="1"/>
      <c r="X1032" s="1"/>
      <c r="Y1032" s="11"/>
      <c r="Z1032" s="35"/>
      <c r="AA1032" s="35"/>
      <c r="AB1032" s="35"/>
      <c r="AC1032" s="35"/>
    </row>
    <row r="1033" spans="1:29" s="36" customFormat="1" ht="10.5" customHeight="1" x14ac:dyDescent="0.25">
      <c r="A1033" s="42"/>
      <c r="B1033" s="3"/>
      <c r="C1033" s="49"/>
      <c r="I1033" s="1"/>
      <c r="J1033" s="1"/>
      <c r="K1033" s="3"/>
      <c r="L1033" s="1"/>
      <c r="M1033" s="1"/>
      <c r="N1033" s="1"/>
      <c r="O1033" s="1"/>
      <c r="P1033" s="3"/>
      <c r="Q1033" s="1"/>
      <c r="R1033" s="1"/>
      <c r="S1033" s="10"/>
      <c r="T1033" s="1"/>
      <c r="U1033" s="1"/>
      <c r="V1033" s="1"/>
      <c r="W1033" s="1"/>
      <c r="X1033" s="1"/>
      <c r="Y1033" s="11"/>
      <c r="Z1033" s="35"/>
      <c r="AA1033" s="35"/>
      <c r="AB1033" s="35"/>
      <c r="AC1033" s="35"/>
    </row>
    <row r="1034" spans="1:29" s="36" customFormat="1" ht="10.5" customHeight="1" x14ac:dyDescent="0.25">
      <c r="A1034" s="42"/>
      <c r="B1034" s="3"/>
      <c r="C1034" s="49"/>
      <c r="I1034" s="1"/>
      <c r="J1034" s="1"/>
      <c r="K1034" s="3"/>
      <c r="L1034" s="1"/>
      <c r="M1034" s="1"/>
      <c r="N1034" s="1"/>
      <c r="O1034" s="1"/>
      <c r="P1034" s="3"/>
      <c r="Q1034" s="1"/>
      <c r="R1034" s="1"/>
      <c r="S1034" s="10"/>
      <c r="T1034" s="1"/>
      <c r="U1034" s="1"/>
      <c r="V1034" s="1"/>
      <c r="W1034" s="1"/>
      <c r="X1034" s="1"/>
      <c r="Y1034" s="11"/>
      <c r="Z1034" s="35"/>
      <c r="AA1034" s="35"/>
      <c r="AB1034" s="35"/>
      <c r="AC1034" s="35"/>
    </row>
    <row r="1035" spans="1:29" s="36" customFormat="1" ht="10.5" customHeight="1" x14ac:dyDescent="0.25">
      <c r="A1035" s="42"/>
      <c r="B1035" s="3"/>
      <c r="C1035" s="49"/>
      <c r="I1035" s="1"/>
      <c r="J1035" s="1"/>
      <c r="K1035" s="3"/>
      <c r="L1035" s="1"/>
      <c r="M1035" s="1"/>
      <c r="N1035" s="1"/>
      <c r="O1035" s="1"/>
      <c r="P1035" s="3"/>
      <c r="Q1035" s="1"/>
      <c r="R1035" s="1"/>
      <c r="S1035" s="10"/>
      <c r="T1035" s="1"/>
      <c r="U1035" s="1"/>
      <c r="V1035" s="1"/>
      <c r="W1035" s="1"/>
      <c r="X1035" s="1"/>
      <c r="Y1035" s="11"/>
      <c r="Z1035" s="35"/>
      <c r="AA1035" s="35"/>
      <c r="AB1035" s="35"/>
      <c r="AC1035" s="35"/>
    </row>
    <row r="1036" spans="1:29" s="36" customFormat="1" ht="10.5" customHeight="1" x14ac:dyDescent="0.25">
      <c r="A1036" s="42"/>
      <c r="B1036" s="3"/>
      <c r="C1036" s="49"/>
      <c r="I1036" s="1"/>
      <c r="J1036" s="1"/>
      <c r="K1036" s="3"/>
      <c r="L1036" s="1"/>
      <c r="M1036" s="1"/>
      <c r="N1036" s="1"/>
      <c r="O1036" s="1"/>
      <c r="P1036" s="3"/>
      <c r="Q1036" s="1"/>
      <c r="R1036" s="1"/>
      <c r="S1036" s="10"/>
      <c r="T1036" s="1"/>
      <c r="U1036" s="1"/>
      <c r="V1036" s="1"/>
      <c r="W1036" s="1"/>
      <c r="X1036" s="1"/>
      <c r="Y1036" s="11"/>
      <c r="Z1036" s="35"/>
      <c r="AA1036" s="35"/>
      <c r="AB1036" s="35"/>
      <c r="AC1036" s="35"/>
    </row>
    <row r="1037" spans="1:29" s="36" customFormat="1" ht="10.5" customHeight="1" x14ac:dyDescent="0.25">
      <c r="A1037" s="42"/>
      <c r="B1037" s="3"/>
      <c r="C1037" s="49"/>
      <c r="I1037" s="1"/>
      <c r="J1037" s="1"/>
      <c r="K1037" s="3"/>
      <c r="L1037" s="1"/>
      <c r="M1037" s="1"/>
      <c r="N1037" s="1"/>
      <c r="O1037" s="1"/>
      <c r="P1037" s="3"/>
      <c r="Q1037" s="1"/>
      <c r="R1037" s="1"/>
      <c r="S1037" s="10"/>
      <c r="T1037" s="1"/>
      <c r="U1037" s="1"/>
      <c r="V1037" s="1"/>
      <c r="W1037" s="1"/>
      <c r="X1037" s="1"/>
      <c r="Y1037" s="11"/>
      <c r="Z1037" s="35"/>
      <c r="AA1037" s="35"/>
      <c r="AB1037" s="35"/>
      <c r="AC1037" s="35"/>
    </row>
    <row r="1038" spans="1:29" s="36" customFormat="1" ht="10.5" customHeight="1" x14ac:dyDescent="0.25">
      <c r="A1038" s="42"/>
      <c r="B1038" s="3"/>
      <c r="C1038" s="49"/>
      <c r="I1038" s="1"/>
      <c r="J1038" s="1"/>
      <c r="K1038" s="3"/>
      <c r="L1038" s="1"/>
      <c r="M1038" s="1"/>
      <c r="N1038" s="1"/>
      <c r="O1038" s="1"/>
      <c r="P1038" s="3"/>
      <c r="Q1038" s="1"/>
      <c r="R1038" s="1"/>
      <c r="S1038" s="10"/>
      <c r="T1038" s="1"/>
      <c r="U1038" s="1"/>
      <c r="V1038" s="1"/>
      <c r="W1038" s="1"/>
      <c r="X1038" s="1"/>
      <c r="Y1038" s="11"/>
      <c r="Z1038" s="35"/>
      <c r="AA1038" s="35"/>
      <c r="AB1038" s="35"/>
      <c r="AC1038" s="35"/>
    </row>
    <row r="1039" spans="1:29" s="36" customFormat="1" ht="10.5" customHeight="1" x14ac:dyDescent="0.25">
      <c r="A1039" s="42"/>
      <c r="B1039" s="3"/>
      <c r="C1039" s="49"/>
      <c r="I1039" s="1"/>
      <c r="J1039" s="1"/>
      <c r="K1039" s="3"/>
      <c r="L1039" s="1"/>
      <c r="M1039" s="1"/>
      <c r="N1039" s="1"/>
      <c r="O1039" s="1"/>
      <c r="P1039" s="3"/>
      <c r="Q1039" s="1"/>
      <c r="R1039" s="1"/>
      <c r="S1039" s="10"/>
      <c r="T1039" s="1"/>
      <c r="U1039" s="1"/>
      <c r="V1039" s="1"/>
      <c r="W1039" s="1"/>
      <c r="X1039" s="1"/>
      <c r="Y1039" s="11"/>
      <c r="Z1039" s="35"/>
      <c r="AA1039" s="35"/>
      <c r="AB1039" s="35"/>
      <c r="AC1039" s="35"/>
    </row>
    <row r="1040" spans="1:29" s="36" customFormat="1" ht="10.5" customHeight="1" x14ac:dyDescent="0.25">
      <c r="A1040" s="42"/>
      <c r="B1040" s="3"/>
      <c r="C1040" s="49"/>
      <c r="I1040" s="1"/>
      <c r="J1040" s="1"/>
      <c r="K1040" s="3"/>
      <c r="L1040" s="1"/>
      <c r="M1040" s="1"/>
      <c r="N1040" s="1"/>
      <c r="O1040" s="1"/>
      <c r="P1040" s="3"/>
      <c r="Q1040" s="1"/>
      <c r="R1040" s="1"/>
      <c r="S1040" s="10"/>
      <c r="T1040" s="1"/>
      <c r="U1040" s="1"/>
      <c r="V1040" s="1"/>
      <c r="W1040" s="1"/>
      <c r="X1040" s="1"/>
      <c r="Y1040" s="11"/>
      <c r="Z1040" s="35"/>
      <c r="AA1040" s="35"/>
      <c r="AB1040" s="35"/>
      <c r="AC1040" s="35"/>
    </row>
    <row r="1041" spans="1:29" s="36" customFormat="1" ht="10.5" customHeight="1" x14ac:dyDescent="0.25">
      <c r="A1041" s="42"/>
      <c r="B1041" s="3"/>
      <c r="C1041" s="49"/>
      <c r="I1041" s="1"/>
      <c r="J1041" s="1"/>
      <c r="K1041" s="3"/>
      <c r="L1041" s="1"/>
      <c r="M1041" s="1"/>
      <c r="N1041" s="1"/>
      <c r="O1041" s="1"/>
      <c r="P1041" s="3"/>
      <c r="Q1041" s="1"/>
      <c r="R1041" s="1"/>
      <c r="S1041" s="10"/>
      <c r="T1041" s="1"/>
      <c r="U1041" s="1"/>
      <c r="V1041" s="1"/>
      <c r="W1041" s="1"/>
      <c r="X1041" s="1"/>
      <c r="Y1041" s="11"/>
      <c r="Z1041" s="35"/>
      <c r="AA1041" s="35"/>
      <c r="AB1041" s="35"/>
      <c r="AC1041" s="35"/>
    </row>
    <row r="1042" spans="1:29" s="36" customFormat="1" ht="10.5" customHeight="1" x14ac:dyDescent="0.25">
      <c r="A1042" s="42"/>
      <c r="B1042" s="3"/>
      <c r="C1042" s="49"/>
      <c r="I1042" s="1"/>
      <c r="J1042" s="1"/>
      <c r="K1042" s="3"/>
      <c r="L1042" s="1"/>
      <c r="M1042" s="1"/>
      <c r="N1042" s="1"/>
      <c r="O1042" s="1"/>
      <c r="P1042" s="3"/>
      <c r="Q1042" s="1"/>
      <c r="R1042" s="1"/>
      <c r="S1042" s="10"/>
      <c r="T1042" s="1"/>
      <c r="U1042" s="1"/>
      <c r="V1042" s="1"/>
      <c r="W1042" s="1"/>
      <c r="X1042" s="1"/>
      <c r="Y1042" s="11"/>
      <c r="Z1042" s="35"/>
      <c r="AA1042" s="35"/>
      <c r="AB1042" s="35"/>
      <c r="AC1042" s="35"/>
    </row>
    <row r="1043" spans="1:29" s="36" customFormat="1" ht="10.5" customHeight="1" x14ac:dyDescent="0.25">
      <c r="A1043" s="42"/>
      <c r="B1043" s="3"/>
      <c r="C1043" s="49"/>
      <c r="I1043" s="1"/>
      <c r="J1043" s="1"/>
      <c r="K1043" s="3"/>
      <c r="L1043" s="1"/>
      <c r="M1043" s="1"/>
      <c r="N1043" s="1"/>
      <c r="O1043" s="1"/>
      <c r="P1043" s="3"/>
      <c r="Q1043" s="1"/>
      <c r="R1043" s="1"/>
      <c r="S1043" s="10"/>
      <c r="T1043" s="1"/>
      <c r="U1043" s="1"/>
      <c r="V1043" s="1"/>
      <c r="W1043" s="1"/>
      <c r="X1043" s="1"/>
      <c r="Y1043" s="11"/>
      <c r="Z1043" s="35"/>
      <c r="AA1043" s="35"/>
      <c r="AB1043" s="35"/>
      <c r="AC1043" s="35"/>
    </row>
    <row r="1044" spans="1:29" s="36" customFormat="1" ht="10.5" customHeight="1" x14ac:dyDescent="0.25">
      <c r="A1044" s="42"/>
      <c r="B1044" s="3"/>
      <c r="C1044" s="49"/>
      <c r="I1044" s="1"/>
      <c r="J1044" s="1"/>
      <c r="K1044" s="3"/>
      <c r="L1044" s="1"/>
      <c r="M1044" s="1"/>
      <c r="N1044" s="1"/>
      <c r="O1044" s="1"/>
      <c r="P1044" s="3"/>
      <c r="Q1044" s="1"/>
      <c r="R1044" s="1"/>
      <c r="S1044" s="10"/>
      <c r="T1044" s="1"/>
      <c r="U1044" s="1"/>
      <c r="V1044" s="1"/>
      <c r="W1044" s="1"/>
      <c r="X1044" s="1"/>
      <c r="Y1044" s="11"/>
      <c r="Z1044" s="35"/>
      <c r="AA1044" s="35"/>
      <c r="AB1044" s="35"/>
      <c r="AC1044" s="35"/>
    </row>
    <row r="1045" spans="1:29" s="36" customFormat="1" ht="10.5" customHeight="1" x14ac:dyDescent="0.25">
      <c r="A1045" s="42"/>
      <c r="B1045" s="3"/>
      <c r="C1045" s="49"/>
      <c r="I1045" s="1"/>
      <c r="J1045" s="1"/>
      <c r="K1045" s="3"/>
      <c r="L1045" s="1"/>
      <c r="M1045" s="1"/>
      <c r="N1045" s="1"/>
      <c r="O1045" s="1"/>
      <c r="P1045" s="3"/>
      <c r="Q1045" s="1"/>
      <c r="R1045" s="1"/>
      <c r="S1045" s="10"/>
      <c r="T1045" s="1"/>
      <c r="U1045" s="1"/>
      <c r="V1045" s="1"/>
      <c r="W1045" s="1"/>
      <c r="X1045" s="1"/>
      <c r="Y1045" s="11"/>
      <c r="Z1045" s="35"/>
      <c r="AA1045" s="35"/>
      <c r="AB1045" s="35"/>
      <c r="AC1045" s="35"/>
    </row>
    <row r="1046" spans="1:29" s="36" customFormat="1" ht="10.5" customHeight="1" x14ac:dyDescent="0.25">
      <c r="A1046" s="42"/>
      <c r="B1046" s="3"/>
      <c r="C1046" s="49"/>
      <c r="I1046" s="1"/>
      <c r="J1046" s="1"/>
      <c r="K1046" s="3"/>
      <c r="L1046" s="1"/>
      <c r="M1046" s="1"/>
      <c r="N1046" s="1"/>
      <c r="O1046" s="1"/>
      <c r="P1046" s="3"/>
      <c r="Q1046" s="1"/>
      <c r="R1046" s="1"/>
      <c r="S1046" s="10"/>
      <c r="T1046" s="1"/>
      <c r="U1046" s="1"/>
      <c r="V1046" s="1"/>
      <c r="W1046" s="1"/>
      <c r="X1046" s="1"/>
      <c r="Y1046" s="11"/>
      <c r="Z1046" s="35"/>
      <c r="AA1046" s="35"/>
      <c r="AB1046" s="35"/>
      <c r="AC1046" s="35"/>
    </row>
    <row r="1047" spans="1:29" s="36" customFormat="1" ht="10.5" customHeight="1" x14ac:dyDescent="0.25">
      <c r="A1047" s="42"/>
      <c r="B1047" s="3"/>
      <c r="C1047" s="49"/>
      <c r="I1047" s="1"/>
      <c r="J1047" s="1"/>
      <c r="K1047" s="3"/>
      <c r="L1047" s="1"/>
      <c r="M1047" s="1"/>
      <c r="N1047" s="1"/>
      <c r="O1047" s="1"/>
      <c r="P1047" s="3"/>
      <c r="Q1047" s="1"/>
      <c r="R1047" s="1"/>
      <c r="S1047" s="10"/>
      <c r="T1047" s="1"/>
      <c r="U1047" s="1"/>
      <c r="V1047" s="1"/>
      <c r="W1047" s="1"/>
      <c r="X1047" s="1"/>
      <c r="Y1047" s="11"/>
      <c r="Z1047" s="35"/>
      <c r="AA1047" s="35"/>
      <c r="AB1047" s="35"/>
      <c r="AC1047" s="35"/>
    </row>
    <row r="1048" spans="1:29" s="36" customFormat="1" ht="10.5" customHeight="1" x14ac:dyDescent="0.25">
      <c r="A1048" s="42"/>
      <c r="B1048" s="3"/>
      <c r="C1048" s="49"/>
      <c r="I1048" s="1"/>
      <c r="J1048" s="1"/>
      <c r="K1048" s="3"/>
      <c r="L1048" s="1"/>
      <c r="M1048" s="1"/>
      <c r="N1048" s="1"/>
      <c r="O1048" s="1"/>
      <c r="P1048" s="3"/>
      <c r="Q1048" s="1"/>
      <c r="R1048" s="1"/>
      <c r="S1048" s="10"/>
      <c r="T1048" s="1"/>
      <c r="U1048" s="1"/>
      <c r="V1048" s="1"/>
      <c r="W1048" s="1"/>
      <c r="X1048" s="1"/>
      <c r="Y1048" s="11"/>
      <c r="Z1048" s="35"/>
      <c r="AA1048" s="35"/>
      <c r="AB1048" s="35"/>
      <c r="AC1048" s="35"/>
    </row>
    <row r="1049" spans="1:29" s="36" customFormat="1" ht="10.5" customHeight="1" x14ac:dyDescent="0.25">
      <c r="A1049" s="42"/>
      <c r="B1049" s="3"/>
      <c r="C1049" s="49"/>
      <c r="I1049" s="1"/>
      <c r="J1049" s="1"/>
      <c r="K1049" s="3"/>
      <c r="L1049" s="1"/>
      <c r="M1049" s="1"/>
      <c r="N1049" s="1"/>
      <c r="O1049" s="1"/>
      <c r="P1049" s="3"/>
      <c r="Q1049" s="1"/>
      <c r="R1049" s="1"/>
      <c r="S1049" s="10"/>
      <c r="T1049" s="1"/>
      <c r="U1049" s="1"/>
      <c r="V1049" s="1"/>
      <c r="W1049" s="1"/>
      <c r="X1049" s="1"/>
      <c r="Y1049" s="11"/>
      <c r="Z1049" s="35"/>
      <c r="AA1049" s="35"/>
      <c r="AB1049" s="35"/>
      <c r="AC1049" s="35"/>
    </row>
    <row r="1050" spans="1:29" s="36" customFormat="1" ht="10.5" customHeight="1" x14ac:dyDescent="0.25">
      <c r="A1050" s="42"/>
      <c r="B1050" s="3"/>
      <c r="C1050" s="49"/>
      <c r="I1050" s="1"/>
      <c r="J1050" s="1"/>
      <c r="K1050" s="3"/>
      <c r="L1050" s="1"/>
      <c r="M1050" s="1"/>
      <c r="N1050" s="1"/>
      <c r="O1050" s="1"/>
      <c r="P1050" s="3"/>
      <c r="Q1050" s="1"/>
      <c r="R1050" s="1"/>
      <c r="S1050" s="10"/>
      <c r="T1050" s="1"/>
      <c r="U1050" s="1"/>
      <c r="V1050" s="1"/>
      <c r="W1050" s="1"/>
      <c r="X1050" s="1"/>
      <c r="Y1050" s="11"/>
      <c r="Z1050" s="35"/>
      <c r="AA1050" s="35"/>
      <c r="AB1050" s="35"/>
      <c r="AC1050" s="35"/>
    </row>
    <row r="1051" spans="1:29" s="36" customFormat="1" ht="10.5" customHeight="1" x14ac:dyDescent="0.25">
      <c r="A1051" s="42"/>
      <c r="B1051" s="3"/>
      <c r="C1051" s="49"/>
      <c r="I1051" s="1"/>
      <c r="J1051" s="1"/>
      <c r="K1051" s="3"/>
      <c r="L1051" s="1"/>
      <c r="M1051" s="1"/>
      <c r="N1051" s="1"/>
      <c r="O1051" s="1"/>
      <c r="P1051" s="3"/>
      <c r="Q1051" s="1"/>
      <c r="R1051" s="1"/>
      <c r="S1051" s="10"/>
      <c r="T1051" s="1"/>
      <c r="U1051" s="1"/>
      <c r="V1051" s="1"/>
      <c r="W1051" s="1"/>
      <c r="X1051" s="1"/>
      <c r="Y1051" s="11"/>
      <c r="Z1051" s="35"/>
      <c r="AA1051" s="35"/>
      <c r="AB1051" s="35"/>
      <c r="AC1051" s="35"/>
    </row>
    <row r="1052" spans="1:29" s="36" customFormat="1" ht="10.5" customHeight="1" x14ac:dyDescent="0.25">
      <c r="A1052" s="42"/>
      <c r="B1052" s="3"/>
      <c r="C1052" s="49"/>
      <c r="I1052" s="1"/>
      <c r="J1052" s="1"/>
      <c r="K1052" s="3"/>
      <c r="L1052" s="1"/>
      <c r="M1052" s="1"/>
      <c r="N1052" s="1"/>
      <c r="O1052" s="1"/>
      <c r="P1052" s="3"/>
      <c r="Q1052" s="1"/>
      <c r="R1052" s="1"/>
      <c r="S1052" s="10"/>
      <c r="T1052" s="1"/>
      <c r="U1052" s="1"/>
      <c r="V1052" s="1"/>
      <c r="W1052" s="1"/>
      <c r="X1052" s="1"/>
      <c r="Y1052" s="11"/>
      <c r="Z1052" s="35"/>
      <c r="AA1052" s="35"/>
      <c r="AB1052" s="35"/>
      <c r="AC1052" s="35"/>
    </row>
    <row r="1053" spans="1:29" s="36" customFormat="1" ht="10.5" customHeight="1" x14ac:dyDescent="0.25">
      <c r="A1053" s="42"/>
      <c r="B1053" s="3"/>
      <c r="C1053" s="49"/>
      <c r="I1053" s="1"/>
      <c r="J1053" s="1"/>
      <c r="K1053" s="3"/>
      <c r="L1053" s="1"/>
      <c r="M1053" s="1"/>
      <c r="N1053" s="1"/>
      <c r="O1053" s="1"/>
      <c r="P1053" s="3"/>
      <c r="Q1053" s="1"/>
      <c r="R1053" s="1"/>
      <c r="S1053" s="10"/>
      <c r="T1053" s="1"/>
      <c r="U1053" s="1"/>
      <c r="V1053" s="1"/>
      <c r="W1053" s="1"/>
      <c r="X1053" s="1"/>
      <c r="Y1053" s="11"/>
      <c r="Z1053" s="35"/>
      <c r="AA1053" s="35"/>
      <c r="AB1053" s="35"/>
      <c r="AC1053" s="35"/>
    </row>
    <row r="1054" spans="1:29" s="36" customFormat="1" ht="10.5" customHeight="1" x14ac:dyDescent="0.25">
      <c r="A1054" s="42"/>
      <c r="B1054" s="3"/>
      <c r="C1054" s="49"/>
      <c r="I1054" s="1"/>
      <c r="J1054" s="1"/>
      <c r="K1054" s="3"/>
      <c r="L1054" s="1"/>
      <c r="M1054" s="1"/>
      <c r="N1054" s="1"/>
      <c r="O1054" s="1"/>
      <c r="P1054" s="3"/>
      <c r="Q1054" s="1"/>
      <c r="R1054" s="1"/>
      <c r="S1054" s="10"/>
      <c r="T1054" s="1"/>
      <c r="U1054" s="1"/>
      <c r="V1054" s="1"/>
      <c r="W1054" s="1"/>
      <c r="X1054" s="1"/>
      <c r="Y1054" s="11"/>
      <c r="Z1054" s="35"/>
      <c r="AA1054" s="35"/>
      <c r="AB1054" s="35"/>
      <c r="AC1054" s="35"/>
    </row>
    <row r="1055" spans="1:29" s="36" customFormat="1" ht="10.5" customHeight="1" x14ac:dyDescent="0.25">
      <c r="A1055" s="42"/>
      <c r="B1055" s="3"/>
      <c r="C1055" s="49"/>
      <c r="I1055" s="1"/>
      <c r="J1055" s="1"/>
      <c r="K1055" s="3"/>
      <c r="L1055" s="1"/>
      <c r="M1055" s="1"/>
      <c r="N1055" s="1"/>
      <c r="O1055" s="1"/>
      <c r="P1055" s="3"/>
      <c r="Q1055" s="1"/>
      <c r="R1055" s="1"/>
      <c r="S1055" s="10"/>
      <c r="T1055" s="1"/>
      <c r="U1055" s="1"/>
      <c r="V1055" s="1"/>
      <c r="W1055" s="1"/>
      <c r="X1055" s="1"/>
      <c r="Y1055" s="11"/>
      <c r="Z1055" s="35"/>
      <c r="AA1055" s="35"/>
      <c r="AB1055" s="35"/>
      <c r="AC1055" s="35"/>
    </row>
    <row r="1056" spans="1:29" s="36" customFormat="1" ht="10.5" customHeight="1" x14ac:dyDescent="0.25">
      <c r="A1056" s="42"/>
      <c r="B1056" s="3"/>
      <c r="C1056" s="49"/>
      <c r="I1056" s="1"/>
      <c r="J1056" s="1"/>
      <c r="K1056" s="3"/>
      <c r="L1056" s="1"/>
      <c r="M1056" s="1"/>
      <c r="N1056" s="1"/>
      <c r="O1056" s="1"/>
      <c r="P1056" s="3"/>
      <c r="Q1056" s="1"/>
      <c r="R1056" s="1"/>
      <c r="S1056" s="10"/>
      <c r="T1056" s="1"/>
      <c r="U1056" s="1"/>
      <c r="V1056" s="1"/>
      <c r="W1056" s="1"/>
      <c r="X1056" s="1"/>
      <c r="Y1056" s="11"/>
      <c r="Z1056" s="35"/>
      <c r="AA1056" s="35"/>
      <c r="AB1056" s="35"/>
      <c r="AC1056" s="35"/>
    </row>
    <row r="1057" spans="1:29" s="36" customFormat="1" ht="10.5" customHeight="1" x14ac:dyDescent="0.25">
      <c r="A1057" s="42"/>
      <c r="B1057" s="3"/>
      <c r="C1057" s="49"/>
      <c r="I1057" s="1"/>
      <c r="J1057" s="1"/>
      <c r="K1057" s="3"/>
      <c r="L1057" s="1"/>
      <c r="M1057" s="1"/>
      <c r="N1057" s="1"/>
      <c r="O1057" s="1"/>
      <c r="P1057" s="3"/>
      <c r="Q1057" s="1"/>
      <c r="R1057" s="1"/>
      <c r="S1057" s="10"/>
      <c r="T1057" s="1"/>
      <c r="U1057" s="1"/>
      <c r="V1057" s="1"/>
      <c r="W1057" s="1"/>
      <c r="X1057" s="1"/>
      <c r="Y1057" s="11"/>
      <c r="Z1057" s="35"/>
      <c r="AA1057" s="35"/>
      <c r="AB1057" s="35"/>
      <c r="AC1057" s="35"/>
    </row>
    <row r="1058" spans="1:29" s="36" customFormat="1" ht="10.5" customHeight="1" x14ac:dyDescent="0.25">
      <c r="A1058" s="42"/>
      <c r="B1058" s="3"/>
      <c r="C1058" s="49"/>
      <c r="I1058" s="1"/>
      <c r="J1058" s="1"/>
      <c r="K1058" s="3"/>
      <c r="L1058" s="1"/>
      <c r="M1058" s="1"/>
      <c r="N1058" s="1"/>
      <c r="O1058" s="1"/>
      <c r="P1058" s="3"/>
      <c r="Q1058" s="1"/>
      <c r="R1058" s="1"/>
      <c r="S1058" s="10"/>
      <c r="T1058" s="1"/>
      <c r="U1058" s="1"/>
      <c r="V1058" s="1"/>
      <c r="W1058" s="1"/>
      <c r="X1058" s="1"/>
      <c r="Y1058" s="11"/>
      <c r="Z1058" s="35"/>
      <c r="AA1058" s="35"/>
      <c r="AB1058" s="35"/>
      <c r="AC1058" s="35"/>
    </row>
    <row r="1059" spans="1:29" s="36" customFormat="1" ht="10.5" customHeight="1" x14ac:dyDescent="0.25">
      <c r="A1059" s="42"/>
      <c r="B1059" s="3"/>
      <c r="C1059" s="49"/>
      <c r="I1059" s="1"/>
      <c r="J1059" s="1"/>
      <c r="K1059" s="3"/>
      <c r="L1059" s="1"/>
      <c r="M1059" s="1"/>
      <c r="N1059" s="1"/>
      <c r="O1059" s="1"/>
      <c r="P1059" s="3"/>
      <c r="Q1059" s="1"/>
      <c r="R1059" s="1"/>
      <c r="S1059" s="10"/>
      <c r="T1059" s="1"/>
      <c r="U1059" s="1"/>
      <c r="V1059" s="1"/>
      <c r="W1059" s="1"/>
      <c r="X1059" s="1"/>
      <c r="Y1059" s="11"/>
      <c r="Z1059" s="35"/>
      <c r="AA1059" s="35"/>
      <c r="AB1059" s="35"/>
      <c r="AC1059" s="35"/>
    </row>
    <row r="1060" spans="1:29" s="36" customFormat="1" ht="10.5" customHeight="1" x14ac:dyDescent="0.25">
      <c r="A1060" s="42"/>
      <c r="B1060" s="3"/>
      <c r="C1060" s="49"/>
      <c r="I1060" s="1"/>
      <c r="J1060" s="1"/>
      <c r="K1060" s="3"/>
      <c r="L1060" s="1"/>
      <c r="M1060" s="1"/>
      <c r="N1060" s="1"/>
      <c r="O1060" s="1"/>
      <c r="P1060" s="3"/>
      <c r="Q1060" s="1"/>
      <c r="R1060" s="1"/>
      <c r="S1060" s="10"/>
      <c r="T1060" s="1"/>
      <c r="U1060" s="1"/>
      <c r="V1060" s="1"/>
      <c r="W1060" s="1"/>
      <c r="X1060" s="1"/>
      <c r="Y1060" s="11"/>
      <c r="Z1060" s="35"/>
      <c r="AA1060" s="35"/>
      <c r="AB1060" s="35"/>
      <c r="AC1060" s="35"/>
    </row>
    <row r="1061" spans="1:29" s="36" customFormat="1" ht="10.5" customHeight="1" x14ac:dyDescent="0.25">
      <c r="A1061" s="42"/>
      <c r="B1061" s="3"/>
      <c r="C1061" s="49"/>
      <c r="I1061" s="1"/>
      <c r="J1061" s="1"/>
      <c r="K1061" s="3"/>
      <c r="L1061" s="1"/>
      <c r="M1061" s="1"/>
      <c r="N1061" s="1"/>
      <c r="O1061" s="1"/>
      <c r="P1061" s="3"/>
      <c r="Q1061" s="1"/>
      <c r="R1061" s="1"/>
      <c r="S1061" s="10"/>
      <c r="T1061" s="1"/>
      <c r="U1061" s="1"/>
      <c r="V1061" s="1"/>
      <c r="W1061" s="1"/>
      <c r="X1061" s="1"/>
      <c r="Y1061" s="11"/>
      <c r="Z1061" s="35"/>
      <c r="AA1061" s="35"/>
      <c r="AB1061" s="35"/>
      <c r="AC1061" s="35"/>
    </row>
    <row r="1062" spans="1:29" s="36" customFormat="1" ht="10.5" customHeight="1" x14ac:dyDescent="0.25">
      <c r="A1062" s="42"/>
      <c r="B1062" s="3"/>
      <c r="C1062" s="49"/>
      <c r="I1062" s="1"/>
      <c r="J1062" s="1"/>
      <c r="K1062" s="3"/>
      <c r="L1062" s="1"/>
      <c r="M1062" s="1"/>
      <c r="N1062" s="1"/>
      <c r="O1062" s="1"/>
      <c r="P1062" s="3"/>
      <c r="Q1062" s="1"/>
      <c r="R1062" s="1"/>
      <c r="S1062" s="10"/>
      <c r="T1062" s="1"/>
      <c r="U1062" s="1"/>
      <c r="V1062" s="1"/>
      <c r="W1062" s="1"/>
      <c r="X1062" s="1"/>
      <c r="Y1062" s="11"/>
      <c r="Z1062" s="35"/>
      <c r="AA1062" s="35"/>
      <c r="AB1062" s="35"/>
      <c r="AC1062" s="35"/>
    </row>
    <row r="1063" spans="1:29" s="36" customFormat="1" ht="10.5" customHeight="1" x14ac:dyDescent="0.25">
      <c r="A1063" s="42"/>
      <c r="B1063" s="3"/>
      <c r="C1063" s="49"/>
      <c r="I1063" s="1"/>
      <c r="J1063" s="1"/>
      <c r="K1063" s="3"/>
      <c r="L1063" s="1"/>
      <c r="M1063" s="1"/>
      <c r="N1063" s="1"/>
      <c r="O1063" s="1"/>
      <c r="P1063" s="3"/>
      <c r="Q1063" s="1"/>
      <c r="R1063" s="1"/>
      <c r="S1063" s="10"/>
      <c r="T1063" s="1"/>
      <c r="U1063" s="1"/>
      <c r="V1063" s="1"/>
      <c r="W1063" s="1"/>
      <c r="X1063" s="1"/>
      <c r="Y1063" s="11"/>
      <c r="Z1063" s="35"/>
      <c r="AA1063" s="35"/>
      <c r="AB1063" s="35"/>
      <c r="AC1063" s="35"/>
    </row>
    <row r="1064" spans="1:29" s="36" customFormat="1" ht="10.5" customHeight="1" x14ac:dyDescent="0.25">
      <c r="A1064" s="42"/>
      <c r="B1064" s="3"/>
      <c r="C1064" s="49"/>
      <c r="I1064" s="1"/>
      <c r="J1064" s="1"/>
      <c r="K1064" s="3"/>
      <c r="L1064" s="1"/>
      <c r="M1064" s="1"/>
      <c r="N1064" s="1"/>
      <c r="O1064" s="1"/>
      <c r="P1064" s="3"/>
      <c r="Q1064" s="1"/>
      <c r="R1064" s="1"/>
      <c r="S1064" s="10"/>
      <c r="T1064" s="1"/>
      <c r="U1064" s="1"/>
      <c r="V1064" s="1"/>
      <c r="W1064" s="1"/>
      <c r="X1064" s="1"/>
      <c r="Y1064" s="11"/>
      <c r="Z1064" s="35"/>
      <c r="AA1064" s="35"/>
      <c r="AB1064" s="35"/>
      <c r="AC1064" s="35"/>
    </row>
    <row r="1065" spans="1:29" s="36" customFormat="1" ht="10.5" customHeight="1" x14ac:dyDescent="0.25">
      <c r="A1065" s="42"/>
      <c r="B1065" s="3"/>
      <c r="C1065" s="49"/>
      <c r="I1065" s="1"/>
      <c r="J1065" s="1"/>
      <c r="K1065" s="3"/>
      <c r="L1065" s="1"/>
      <c r="M1065" s="1"/>
      <c r="N1065" s="1"/>
      <c r="O1065" s="1"/>
      <c r="P1065" s="3"/>
      <c r="Q1065" s="1"/>
      <c r="R1065" s="1"/>
      <c r="S1065" s="10"/>
      <c r="T1065" s="1"/>
      <c r="U1065" s="1"/>
      <c r="V1065" s="1"/>
      <c r="W1065" s="1"/>
      <c r="X1065" s="1"/>
      <c r="Y1065" s="11"/>
      <c r="Z1065" s="35"/>
      <c r="AA1065" s="35"/>
      <c r="AB1065" s="35"/>
      <c r="AC1065" s="35"/>
    </row>
    <row r="1066" spans="1:29" s="36" customFormat="1" ht="10.5" customHeight="1" x14ac:dyDescent="0.25">
      <c r="A1066" s="42"/>
      <c r="B1066" s="3"/>
      <c r="C1066" s="49"/>
      <c r="I1066" s="1"/>
      <c r="J1066" s="1"/>
      <c r="K1066" s="3"/>
      <c r="L1066" s="1"/>
      <c r="M1066" s="1"/>
      <c r="N1066" s="1"/>
      <c r="O1066" s="1"/>
      <c r="P1066" s="3"/>
      <c r="Q1066" s="1"/>
      <c r="R1066" s="1"/>
      <c r="S1066" s="10"/>
      <c r="T1066" s="1"/>
      <c r="U1066" s="1"/>
      <c r="V1066" s="1"/>
      <c r="W1066" s="1"/>
      <c r="X1066" s="1"/>
      <c r="Y1066" s="11"/>
      <c r="Z1066" s="35"/>
      <c r="AA1066" s="35"/>
      <c r="AB1066" s="35"/>
      <c r="AC1066" s="35"/>
    </row>
    <row r="1067" spans="1:29" s="36" customFormat="1" ht="10.5" customHeight="1" x14ac:dyDescent="0.25">
      <c r="A1067" s="42"/>
      <c r="B1067" s="3"/>
      <c r="C1067" s="49"/>
      <c r="I1067" s="1"/>
      <c r="J1067" s="1"/>
      <c r="K1067" s="3"/>
      <c r="L1067" s="1"/>
      <c r="M1067" s="1"/>
      <c r="N1067" s="1"/>
      <c r="O1067" s="1"/>
      <c r="P1067" s="3"/>
      <c r="Q1067" s="1"/>
      <c r="R1067" s="1"/>
      <c r="S1067" s="10"/>
      <c r="T1067" s="1"/>
      <c r="U1067" s="1"/>
      <c r="V1067" s="1"/>
      <c r="W1067" s="1"/>
      <c r="X1067" s="1"/>
      <c r="Y1067" s="11"/>
      <c r="Z1067" s="35"/>
      <c r="AA1067" s="35"/>
      <c r="AB1067" s="35"/>
      <c r="AC1067" s="35"/>
    </row>
    <row r="1068" spans="1:29" s="36" customFormat="1" ht="10.5" customHeight="1" x14ac:dyDescent="0.25">
      <c r="A1068" s="42"/>
      <c r="B1068" s="3"/>
      <c r="C1068" s="49"/>
      <c r="I1068" s="1"/>
      <c r="J1068" s="1"/>
      <c r="K1068" s="3"/>
      <c r="L1068" s="1"/>
      <c r="M1068" s="1"/>
      <c r="N1068" s="1"/>
      <c r="O1068" s="1"/>
      <c r="P1068" s="3"/>
      <c r="Q1068" s="1"/>
      <c r="R1068" s="1"/>
      <c r="S1068" s="10"/>
      <c r="T1068" s="1"/>
      <c r="U1068" s="1"/>
      <c r="V1068" s="1"/>
      <c r="W1068" s="1"/>
      <c r="X1068" s="1"/>
      <c r="Y1068" s="11"/>
      <c r="Z1068" s="35"/>
      <c r="AA1068" s="35"/>
      <c r="AB1068" s="35"/>
      <c r="AC1068" s="35"/>
    </row>
    <row r="1069" spans="1:29" s="36" customFormat="1" ht="10.5" customHeight="1" x14ac:dyDescent="0.25">
      <c r="A1069" s="42"/>
      <c r="B1069" s="3"/>
      <c r="C1069" s="49"/>
      <c r="I1069" s="1"/>
      <c r="J1069" s="1"/>
      <c r="K1069" s="3"/>
      <c r="L1069" s="1"/>
      <c r="M1069" s="1"/>
      <c r="N1069" s="1"/>
      <c r="O1069" s="1"/>
      <c r="P1069" s="3"/>
      <c r="Q1069" s="1"/>
      <c r="R1069" s="1"/>
      <c r="S1069" s="10"/>
      <c r="T1069" s="1"/>
      <c r="U1069" s="1"/>
      <c r="V1069" s="1"/>
      <c r="W1069" s="1"/>
      <c r="X1069" s="1"/>
      <c r="Y1069" s="11"/>
      <c r="Z1069" s="35"/>
      <c r="AA1069" s="35"/>
      <c r="AB1069" s="35"/>
      <c r="AC1069" s="35"/>
    </row>
    <row r="1070" spans="1:29" s="36" customFormat="1" ht="10.5" customHeight="1" x14ac:dyDescent="0.25">
      <c r="A1070" s="42"/>
      <c r="B1070" s="3"/>
      <c r="C1070" s="49"/>
      <c r="I1070" s="1"/>
      <c r="J1070" s="1"/>
      <c r="K1070" s="3"/>
      <c r="L1070" s="1"/>
      <c r="M1070" s="1"/>
      <c r="N1070" s="1"/>
      <c r="O1070" s="1"/>
      <c r="P1070" s="3"/>
      <c r="Q1070" s="1"/>
      <c r="R1070" s="1"/>
      <c r="S1070" s="10"/>
      <c r="T1070" s="1"/>
      <c r="U1070" s="1"/>
      <c r="V1070" s="1"/>
      <c r="W1070" s="1"/>
      <c r="X1070" s="1"/>
      <c r="Y1070" s="11"/>
      <c r="Z1070" s="35"/>
      <c r="AA1070" s="35"/>
      <c r="AB1070" s="35"/>
      <c r="AC1070" s="35"/>
    </row>
    <row r="1071" spans="1:29" s="36" customFormat="1" ht="10.5" customHeight="1" x14ac:dyDescent="0.25">
      <c r="A1071" s="42"/>
      <c r="B1071" s="3"/>
      <c r="C1071" s="49"/>
      <c r="I1071" s="1"/>
      <c r="J1071" s="1"/>
      <c r="K1071" s="3"/>
      <c r="L1071" s="1"/>
      <c r="M1071" s="1"/>
      <c r="N1071" s="1"/>
      <c r="O1071" s="1"/>
      <c r="P1071" s="3"/>
      <c r="Q1071" s="1"/>
      <c r="R1071" s="1"/>
      <c r="S1071" s="10"/>
      <c r="T1071" s="1"/>
      <c r="U1071" s="1"/>
      <c r="V1071" s="1"/>
      <c r="W1071" s="1"/>
      <c r="X1071" s="1"/>
      <c r="Y1071" s="11"/>
      <c r="Z1071" s="35"/>
      <c r="AA1071" s="35"/>
      <c r="AB1071" s="35"/>
      <c r="AC1071" s="35"/>
    </row>
    <row r="1072" spans="1:29" s="36" customFormat="1" ht="10.5" customHeight="1" x14ac:dyDescent="0.25">
      <c r="A1072" s="42"/>
      <c r="B1072" s="3"/>
      <c r="C1072" s="49"/>
      <c r="I1072" s="1"/>
      <c r="J1072" s="1"/>
      <c r="K1072" s="3"/>
      <c r="L1072" s="1"/>
      <c r="M1072" s="1"/>
      <c r="N1072" s="1"/>
      <c r="O1072" s="1"/>
      <c r="P1072" s="3"/>
      <c r="Q1072" s="1"/>
      <c r="R1072" s="1"/>
      <c r="S1072" s="10"/>
      <c r="T1072" s="1"/>
      <c r="U1072" s="1"/>
      <c r="V1072" s="1"/>
      <c r="W1072" s="1"/>
      <c r="X1072" s="1"/>
      <c r="Y1072" s="11"/>
      <c r="Z1072" s="35"/>
      <c r="AA1072" s="35"/>
      <c r="AB1072" s="35"/>
      <c r="AC1072" s="35"/>
    </row>
    <row r="1073" spans="1:29" s="36" customFormat="1" ht="10.5" customHeight="1" x14ac:dyDescent="0.25">
      <c r="A1073" s="42"/>
      <c r="B1073" s="3"/>
      <c r="C1073" s="49"/>
      <c r="I1073" s="1"/>
      <c r="J1073" s="1"/>
      <c r="K1073" s="3"/>
      <c r="L1073" s="1"/>
      <c r="M1073" s="1"/>
      <c r="N1073" s="1"/>
      <c r="O1073" s="1"/>
      <c r="P1073" s="3"/>
      <c r="Q1073" s="1"/>
      <c r="R1073" s="1"/>
      <c r="S1073" s="10"/>
      <c r="T1073" s="1"/>
      <c r="U1073" s="1"/>
      <c r="V1073" s="1"/>
      <c r="W1073" s="1"/>
      <c r="X1073" s="1"/>
      <c r="Y1073" s="11"/>
      <c r="Z1073" s="35"/>
      <c r="AA1073" s="35"/>
      <c r="AB1073" s="35"/>
      <c r="AC1073" s="35"/>
    </row>
    <row r="1074" spans="1:29" s="36" customFormat="1" ht="10.5" customHeight="1" x14ac:dyDescent="0.25">
      <c r="A1074" s="42"/>
      <c r="B1074" s="3"/>
      <c r="C1074" s="49"/>
      <c r="I1074" s="1"/>
      <c r="J1074" s="1"/>
      <c r="K1074" s="3"/>
      <c r="L1074" s="1"/>
      <c r="M1074" s="1"/>
      <c r="N1074" s="1"/>
      <c r="O1074" s="1"/>
      <c r="P1074" s="3"/>
      <c r="Q1074" s="1"/>
      <c r="R1074" s="1"/>
      <c r="S1074" s="10"/>
      <c r="T1074" s="1"/>
      <c r="U1074" s="1"/>
      <c r="V1074" s="1"/>
      <c r="W1074" s="1"/>
      <c r="X1074" s="1"/>
      <c r="Y1074" s="11"/>
      <c r="Z1074" s="35"/>
      <c r="AA1074" s="35"/>
      <c r="AB1074" s="35"/>
      <c r="AC1074" s="35"/>
    </row>
    <row r="1075" spans="1:29" s="36" customFormat="1" ht="10.5" customHeight="1" x14ac:dyDescent="0.25">
      <c r="A1075" s="42"/>
      <c r="B1075" s="3"/>
      <c r="C1075" s="49"/>
      <c r="I1075" s="1"/>
      <c r="J1075" s="1"/>
      <c r="K1075" s="3"/>
      <c r="L1075" s="1"/>
      <c r="M1075" s="1"/>
      <c r="N1075" s="1"/>
      <c r="O1075" s="1"/>
      <c r="P1075" s="3"/>
      <c r="Q1075" s="1"/>
      <c r="R1075" s="1"/>
      <c r="S1075" s="10"/>
      <c r="T1075" s="1"/>
      <c r="U1075" s="1"/>
      <c r="V1075" s="1"/>
      <c r="W1075" s="1"/>
      <c r="X1075" s="1"/>
      <c r="Y1075" s="11"/>
      <c r="Z1075" s="35"/>
      <c r="AA1075" s="35"/>
      <c r="AB1075" s="35"/>
      <c r="AC1075" s="35"/>
    </row>
    <row r="1076" spans="1:29" s="36" customFormat="1" ht="10.5" customHeight="1" x14ac:dyDescent="0.25">
      <c r="A1076" s="42"/>
      <c r="B1076" s="3"/>
      <c r="C1076" s="49"/>
      <c r="I1076" s="1"/>
      <c r="J1076" s="1"/>
      <c r="K1076" s="3"/>
      <c r="L1076" s="1"/>
      <c r="M1076" s="1"/>
      <c r="N1076" s="1"/>
      <c r="O1076" s="1"/>
      <c r="P1076" s="3"/>
      <c r="Q1076" s="1"/>
      <c r="R1076" s="1"/>
      <c r="S1076" s="10"/>
      <c r="T1076" s="1"/>
      <c r="U1076" s="1"/>
      <c r="V1076" s="1"/>
      <c r="W1076" s="1"/>
      <c r="X1076" s="1"/>
      <c r="Y1076" s="11"/>
      <c r="Z1076" s="35"/>
      <c r="AA1076" s="35"/>
      <c r="AB1076" s="35"/>
      <c r="AC1076" s="35"/>
    </row>
    <row r="1077" spans="1:29" s="36" customFormat="1" ht="10.5" customHeight="1" x14ac:dyDescent="0.25">
      <c r="A1077" s="42"/>
      <c r="B1077" s="3"/>
      <c r="C1077" s="49"/>
      <c r="I1077" s="1"/>
      <c r="J1077" s="1"/>
      <c r="K1077" s="3"/>
      <c r="L1077" s="1"/>
      <c r="M1077" s="1"/>
      <c r="N1077" s="1"/>
      <c r="O1077" s="1"/>
      <c r="P1077" s="3"/>
      <c r="Q1077" s="1"/>
      <c r="R1077" s="1"/>
      <c r="S1077" s="10"/>
      <c r="T1077" s="1"/>
      <c r="U1077" s="1"/>
      <c r="V1077" s="1"/>
      <c r="W1077" s="1"/>
      <c r="X1077" s="1"/>
      <c r="Y1077" s="11"/>
      <c r="Z1077" s="35"/>
      <c r="AA1077" s="35"/>
      <c r="AB1077" s="35"/>
      <c r="AC1077" s="35"/>
    </row>
    <row r="1078" spans="1:29" s="36" customFormat="1" ht="10.5" customHeight="1" x14ac:dyDescent="0.25">
      <c r="A1078" s="42"/>
      <c r="B1078" s="3"/>
      <c r="C1078" s="49"/>
      <c r="I1078" s="1"/>
      <c r="J1078" s="1"/>
      <c r="K1078" s="3"/>
      <c r="L1078" s="1"/>
      <c r="M1078" s="1"/>
      <c r="N1078" s="1"/>
      <c r="O1078" s="1"/>
      <c r="P1078" s="3"/>
      <c r="Q1078" s="1"/>
      <c r="R1078" s="1"/>
      <c r="S1078" s="10"/>
      <c r="T1078" s="1"/>
      <c r="U1078" s="1"/>
      <c r="V1078" s="1"/>
      <c r="W1078" s="1"/>
      <c r="X1078" s="1"/>
      <c r="Y1078" s="11"/>
      <c r="Z1078" s="35"/>
      <c r="AA1078" s="35"/>
      <c r="AB1078" s="35"/>
      <c r="AC1078" s="35"/>
    </row>
    <row r="1079" spans="1:29" s="36" customFormat="1" ht="10.5" customHeight="1" x14ac:dyDescent="0.25">
      <c r="A1079" s="42"/>
      <c r="B1079" s="3"/>
      <c r="C1079" s="49"/>
      <c r="I1079" s="1"/>
      <c r="J1079" s="1"/>
      <c r="K1079" s="3"/>
      <c r="L1079" s="1"/>
      <c r="M1079" s="1"/>
      <c r="N1079" s="1"/>
      <c r="O1079" s="1"/>
      <c r="P1079" s="3"/>
      <c r="Q1079" s="1"/>
      <c r="R1079" s="1"/>
      <c r="S1079" s="10"/>
      <c r="T1079" s="1"/>
      <c r="U1079" s="1"/>
      <c r="V1079" s="1"/>
      <c r="W1079" s="1"/>
      <c r="X1079" s="1"/>
      <c r="Y1079" s="11"/>
      <c r="Z1079" s="35"/>
      <c r="AA1079" s="35"/>
      <c r="AB1079" s="35"/>
      <c r="AC1079" s="35"/>
    </row>
    <row r="1080" spans="1:29" s="36" customFormat="1" ht="10.5" customHeight="1" x14ac:dyDescent="0.25">
      <c r="A1080" s="42"/>
      <c r="B1080" s="3"/>
      <c r="C1080" s="49"/>
      <c r="I1080" s="1"/>
      <c r="J1080" s="1"/>
      <c r="K1080" s="3"/>
      <c r="L1080" s="1"/>
      <c r="M1080" s="1"/>
      <c r="N1080" s="1"/>
      <c r="O1080" s="1"/>
      <c r="P1080" s="3"/>
      <c r="Q1080" s="1"/>
      <c r="R1080" s="1"/>
      <c r="S1080" s="10"/>
      <c r="T1080" s="1"/>
      <c r="U1080" s="1"/>
      <c r="V1080" s="1"/>
      <c r="W1080" s="1"/>
      <c r="X1080" s="1"/>
      <c r="Y1080" s="11"/>
      <c r="Z1080" s="35"/>
      <c r="AA1080" s="35"/>
      <c r="AB1080" s="35"/>
      <c r="AC1080" s="35"/>
    </row>
    <row r="1081" spans="1:29" s="36" customFormat="1" ht="10.5" customHeight="1" x14ac:dyDescent="0.25">
      <c r="A1081" s="42"/>
      <c r="B1081" s="3"/>
      <c r="C1081" s="49"/>
      <c r="I1081" s="1"/>
      <c r="J1081" s="1"/>
      <c r="K1081" s="3"/>
      <c r="L1081" s="1"/>
      <c r="M1081" s="1"/>
      <c r="N1081" s="1"/>
      <c r="O1081" s="1"/>
      <c r="P1081" s="3"/>
      <c r="Q1081" s="1"/>
      <c r="R1081" s="1"/>
      <c r="S1081" s="10"/>
      <c r="T1081" s="1"/>
      <c r="U1081" s="1"/>
      <c r="V1081" s="1"/>
      <c r="W1081" s="1"/>
      <c r="X1081" s="1"/>
      <c r="Y1081" s="11"/>
      <c r="Z1081" s="35"/>
      <c r="AA1081" s="35"/>
      <c r="AB1081" s="35"/>
      <c r="AC1081" s="35"/>
    </row>
    <row r="1082" spans="1:29" s="36" customFormat="1" ht="10.5" customHeight="1" x14ac:dyDescent="0.25">
      <c r="A1082" s="42"/>
      <c r="B1082" s="3"/>
      <c r="C1082" s="49"/>
      <c r="I1082" s="1"/>
      <c r="J1082" s="1"/>
      <c r="K1082" s="3"/>
      <c r="L1082" s="1"/>
      <c r="M1082" s="1"/>
      <c r="N1082" s="1"/>
      <c r="O1082" s="1"/>
      <c r="P1082" s="3"/>
      <c r="Q1082" s="1"/>
      <c r="R1082" s="1"/>
      <c r="S1082" s="10"/>
      <c r="T1082" s="1"/>
      <c r="U1082" s="1"/>
      <c r="V1082" s="1"/>
      <c r="W1082" s="1"/>
      <c r="X1082" s="1"/>
      <c r="Y1082" s="11"/>
      <c r="Z1082" s="35"/>
      <c r="AA1082" s="35"/>
      <c r="AB1082" s="35"/>
      <c r="AC1082" s="35"/>
    </row>
    <row r="1083" spans="1:29" s="36" customFormat="1" ht="10.5" customHeight="1" x14ac:dyDescent="0.25">
      <c r="A1083" s="42"/>
      <c r="B1083" s="3"/>
      <c r="C1083" s="49"/>
      <c r="I1083" s="1"/>
      <c r="J1083" s="1"/>
      <c r="K1083" s="3"/>
      <c r="L1083" s="1"/>
      <c r="M1083" s="1"/>
      <c r="N1083" s="1"/>
      <c r="O1083" s="1"/>
      <c r="P1083" s="3"/>
      <c r="Q1083" s="1"/>
      <c r="R1083" s="1"/>
      <c r="S1083" s="10"/>
      <c r="T1083" s="1"/>
      <c r="U1083" s="1"/>
      <c r="V1083" s="1"/>
      <c r="W1083" s="1"/>
      <c r="X1083" s="1"/>
      <c r="Y1083" s="11"/>
      <c r="Z1083" s="35"/>
      <c r="AA1083" s="35"/>
      <c r="AB1083" s="35"/>
      <c r="AC1083" s="35"/>
    </row>
    <row r="1084" spans="1:29" s="36" customFormat="1" ht="10.5" customHeight="1" x14ac:dyDescent="0.25">
      <c r="A1084" s="42"/>
      <c r="B1084" s="3"/>
      <c r="C1084" s="49"/>
      <c r="I1084" s="1"/>
      <c r="J1084" s="1"/>
      <c r="K1084" s="3"/>
      <c r="L1084" s="1"/>
      <c r="M1084" s="1"/>
      <c r="N1084" s="1"/>
      <c r="O1084" s="1"/>
      <c r="P1084" s="3"/>
      <c r="Q1084" s="1"/>
      <c r="R1084" s="1"/>
      <c r="S1084" s="10"/>
      <c r="T1084" s="1"/>
      <c r="U1084" s="1"/>
      <c r="V1084" s="1"/>
      <c r="W1084" s="1"/>
      <c r="X1084" s="1"/>
      <c r="Y1084" s="11"/>
      <c r="Z1084" s="35"/>
      <c r="AA1084" s="35"/>
      <c r="AB1084" s="35"/>
      <c r="AC1084" s="35"/>
    </row>
    <row r="1085" spans="1:29" s="36" customFormat="1" ht="10.5" customHeight="1" x14ac:dyDescent="0.25">
      <c r="A1085" s="42"/>
      <c r="B1085" s="3"/>
      <c r="C1085" s="49"/>
      <c r="I1085" s="1"/>
      <c r="J1085" s="1"/>
      <c r="K1085" s="3"/>
      <c r="L1085" s="1"/>
      <c r="M1085" s="1"/>
      <c r="N1085" s="1"/>
      <c r="O1085" s="1"/>
      <c r="P1085" s="3"/>
      <c r="Q1085" s="1"/>
      <c r="R1085" s="1"/>
      <c r="S1085" s="10"/>
      <c r="T1085" s="1"/>
      <c r="U1085" s="1"/>
      <c r="V1085" s="1"/>
      <c r="W1085" s="1"/>
      <c r="X1085" s="1"/>
      <c r="Y1085" s="11"/>
      <c r="Z1085" s="35"/>
      <c r="AA1085" s="35"/>
      <c r="AB1085" s="35"/>
      <c r="AC1085" s="35"/>
    </row>
    <row r="1086" spans="1:29" s="36" customFormat="1" ht="10.5" customHeight="1" x14ac:dyDescent="0.25">
      <c r="A1086" s="42"/>
      <c r="B1086" s="3"/>
      <c r="C1086" s="49"/>
      <c r="I1086" s="1"/>
      <c r="J1086" s="1"/>
      <c r="K1086" s="3"/>
      <c r="L1086" s="1"/>
      <c r="M1086" s="1"/>
      <c r="N1086" s="1"/>
      <c r="O1086" s="1"/>
      <c r="P1086" s="3"/>
      <c r="Q1086" s="1"/>
      <c r="R1086" s="1"/>
      <c r="S1086" s="10"/>
      <c r="T1086" s="1"/>
      <c r="U1086" s="1"/>
      <c r="V1086" s="1"/>
      <c r="W1086" s="1"/>
      <c r="X1086" s="1"/>
      <c r="Y1086" s="11"/>
      <c r="Z1086" s="35"/>
      <c r="AA1086" s="35"/>
      <c r="AB1086" s="35"/>
      <c r="AC1086" s="35"/>
    </row>
    <row r="1087" spans="1:29" s="36" customFormat="1" ht="10.5" customHeight="1" x14ac:dyDescent="0.25">
      <c r="A1087" s="42"/>
      <c r="B1087" s="3"/>
      <c r="C1087" s="49"/>
      <c r="I1087" s="1"/>
      <c r="J1087" s="1"/>
      <c r="K1087" s="3"/>
      <c r="L1087" s="1"/>
      <c r="M1087" s="1"/>
      <c r="N1087" s="1"/>
      <c r="O1087" s="1"/>
      <c r="P1087" s="3"/>
      <c r="Q1087" s="1"/>
      <c r="R1087" s="1"/>
      <c r="S1087" s="10"/>
      <c r="T1087" s="1"/>
      <c r="U1087" s="1"/>
      <c r="V1087" s="1"/>
      <c r="W1087" s="1"/>
      <c r="X1087" s="1"/>
      <c r="Y1087" s="11"/>
      <c r="Z1087" s="35"/>
      <c r="AA1087" s="35"/>
      <c r="AB1087" s="35"/>
      <c r="AC1087" s="35"/>
    </row>
    <row r="1088" spans="1:29" s="36" customFormat="1" ht="10.5" customHeight="1" x14ac:dyDescent="0.25">
      <c r="A1088" s="42"/>
      <c r="B1088" s="3"/>
      <c r="C1088" s="49"/>
      <c r="I1088" s="1"/>
      <c r="J1088" s="1"/>
      <c r="K1088" s="3"/>
      <c r="L1088" s="1"/>
      <c r="M1088" s="1"/>
      <c r="N1088" s="1"/>
      <c r="O1088" s="1"/>
      <c r="P1088" s="3"/>
      <c r="Q1088" s="1"/>
      <c r="R1088" s="1"/>
      <c r="S1088" s="10"/>
      <c r="T1088" s="1"/>
      <c r="U1088" s="1"/>
      <c r="V1088" s="1"/>
      <c r="W1088" s="1"/>
      <c r="X1088" s="1"/>
      <c r="Y1088" s="11"/>
      <c r="Z1088" s="35"/>
      <c r="AA1088" s="35"/>
      <c r="AB1088" s="35"/>
      <c r="AC1088" s="35"/>
    </row>
    <row r="1089" spans="1:29" s="36" customFormat="1" ht="10.5" customHeight="1" x14ac:dyDescent="0.25">
      <c r="A1089" s="42"/>
      <c r="B1089" s="3"/>
      <c r="C1089" s="49"/>
      <c r="I1089" s="1"/>
      <c r="J1089" s="1"/>
      <c r="K1089" s="3"/>
      <c r="L1089" s="1"/>
      <c r="M1089" s="1"/>
      <c r="N1089" s="1"/>
      <c r="O1089" s="1"/>
      <c r="P1089" s="3"/>
      <c r="Q1089" s="1"/>
      <c r="R1089" s="1"/>
      <c r="S1089" s="10"/>
      <c r="T1089" s="1"/>
      <c r="U1089" s="1"/>
      <c r="V1089" s="1"/>
      <c r="W1089" s="1"/>
      <c r="X1089" s="1"/>
      <c r="Y1089" s="11"/>
      <c r="Z1089" s="35"/>
      <c r="AA1089" s="35"/>
      <c r="AB1089" s="35"/>
      <c r="AC1089" s="35"/>
    </row>
    <row r="1090" spans="1:29" s="36" customFormat="1" ht="10.5" customHeight="1" x14ac:dyDescent="0.25">
      <c r="A1090" s="42"/>
      <c r="B1090" s="3"/>
      <c r="C1090" s="49"/>
      <c r="I1090" s="1"/>
      <c r="J1090" s="1"/>
      <c r="K1090" s="3"/>
      <c r="L1090" s="1"/>
      <c r="M1090" s="1"/>
      <c r="N1090" s="1"/>
      <c r="O1090" s="1"/>
      <c r="P1090" s="3"/>
      <c r="Q1090" s="1"/>
      <c r="R1090" s="1"/>
      <c r="S1090" s="10"/>
      <c r="T1090" s="1"/>
      <c r="U1090" s="1"/>
      <c r="V1090" s="1"/>
      <c r="W1090" s="1"/>
      <c r="X1090" s="1"/>
      <c r="Y1090" s="11"/>
      <c r="Z1090" s="35"/>
      <c r="AA1090" s="35"/>
      <c r="AB1090" s="35"/>
      <c r="AC1090" s="35"/>
    </row>
    <row r="1091" spans="1:29" s="36" customFormat="1" ht="10.5" customHeight="1" x14ac:dyDescent="0.25">
      <c r="A1091" s="42"/>
      <c r="B1091" s="3"/>
      <c r="C1091" s="49"/>
      <c r="I1091" s="1"/>
      <c r="J1091" s="1"/>
      <c r="K1091" s="3"/>
      <c r="L1091" s="1"/>
      <c r="M1091" s="1"/>
      <c r="N1091" s="1"/>
      <c r="O1091" s="1"/>
      <c r="P1091" s="3"/>
      <c r="Q1091" s="1"/>
      <c r="R1091" s="1"/>
      <c r="S1091" s="10"/>
      <c r="T1091" s="1"/>
      <c r="U1091" s="1"/>
      <c r="V1091" s="1"/>
      <c r="W1091" s="1"/>
      <c r="X1091" s="1"/>
      <c r="Y1091" s="11"/>
      <c r="Z1091" s="35"/>
      <c r="AA1091" s="35"/>
      <c r="AB1091" s="35"/>
      <c r="AC1091" s="35"/>
    </row>
    <row r="1092" spans="1:29" s="36" customFormat="1" ht="10.5" customHeight="1" x14ac:dyDescent="0.25">
      <c r="A1092" s="42"/>
      <c r="B1092" s="3"/>
      <c r="C1092" s="49"/>
      <c r="I1092" s="1"/>
      <c r="J1092" s="1"/>
      <c r="K1092" s="3"/>
      <c r="L1092" s="1"/>
      <c r="M1092" s="1"/>
      <c r="N1092" s="1"/>
      <c r="O1092" s="1"/>
      <c r="P1092" s="3"/>
      <c r="Q1092" s="1"/>
      <c r="R1092" s="1"/>
      <c r="S1092" s="10"/>
      <c r="T1092" s="1"/>
      <c r="U1092" s="1"/>
      <c r="V1092" s="1"/>
      <c r="W1092" s="1"/>
      <c r="X1092" s="1"/>
      <c r="Y1092" s="11"/>
      <c r="Z1092" s="35"/>
      <c r="AA1092" s="35"/>
      <c r="AB1092" s="35"/>
      <c r="AC1092" s="35"/>
    </row>
    <row r="1093" spans="1:29" s="36" customFormat="1" ht="10.5" customHeight="1" x14ac:dyDescent="0.25">
      <c r="A1093" s="42"/>
      <c r="B1093" s="3"/>
      <c r="C1093" s="49"/>
      <c r="I1093" s="1"/>
      <c r="J1093" s="1"/>
      <c r="K1093" s="3"/>
      <c r="L1093" s="1"/>
      <c r="M1093" s="1"/>
      <c r="N1093" s="1"/>
      <c r="O1093" s="1"/>
      <c r="P1093" s="3"/>
      <c r="Q1093" s="1"/>
      <c r="R1093" s="1"/>
      <c r="S1093" s="10"/>
      <c r="T1093" s="1"/>
      <c r="U1093" s="1"/>
      <c r="V1093" s="1"/>
      <c r="W1093" s="1"/>
      <c r="X1093" s="1"/>
      <c r="Y1093" s="11"/>
      <c r="Z1093" s="35"/>
      <c r="AA1093" s="35"/>
      <c r="AB1093" s="35"/>
      <c r="AC1093" s="35"/>
    </row>
    <row r="1094" spans="1:29" s="36" customFormat="1" ht="10.5" customHeight="1" x14ac:dyDescent="0.25">
      <c r="A1094" s="42"/>
      <c r="B1094" s="3"/>
      <c r="C1094" s="49"/>
      <c r="I1094" s="1"/>
      <c r="J1094" s="1"/>
      <c r="K1094" s="3"/>
      <c r="L1094" s="1"/>
      <c r="M1094" s="1"/>
      <c r="N1094" s="1"/>
      <c r="O1094" s="1"/>
      <c r="P1094" s="3"/>
      <c r="Q1094" s="1"/>
      <c r="R1094" s="1"/>
      <c r="S1094" s="10"/>
      <c r="T1094" s="1"/>
      <c r="U1094" s="1"/>
      <c r="V1094" s="1"/>
      <c r="W1094" s="1"/>
      <c r="X1094" s="1"/>
      <c r="Y1094" s="11"/>
      <c r="Z1094" s="35"/>
      <c r="AA1094" s="35"/>
      <c r="AB1094" s="35"/>
      <c r="AC1094" s="35"/>
    </row>
    <row r="1095" spans="1:29" s="36" customFormat="1" ht="10.5" customHeight="1" x14ac:dyDescent="0.25">
      <c r="A1095" s="42"/>
      <c r="B1095" s="3"/>
      <c r="C1095" s="49"/>
      <c r="I1095" s="1"/>
      <c r="J1095" s="1"/>
      <c r="K1095" s="3"/>
      <c r="L1095" s="1"/>
      <c r="M1095" s="1"/>
      <c r="N1095" s="1"/>
      <c r="O1095" s="1"/>
      <c r="P1095" s="3"/>
      <c r="Q1095" s="1"/>
      <c r="R1095" s="1"/>
      <c r="S1095" s="10"/>
      <c r="T1095" s="1"/>
      <c r="U1095" s="1"/>
      <c r="V1095" s="1"/>
      <c r="W1095" s="1"/>
      <c r="X1095" s="1"/>
      <c r="Y1095" s="11"/>
      <c r="Z1095" s="35"/>
      <c r="AA1095" s="35"/>
      <c r="AB1095" s="35"/>
      <c r="AC1095" s="35"/>
    </row>
    <row r="1096" spans="1:29" s="36" customFormat="1" ht="10.5" customHeight="1" x14ac:dyDescent="0.25">
      <c r="A1096" s="42"/>
      <c r="B1096" s="3"/>
      <c r="C1096" s="49"/>
      <c r="I1096" s="1"/>
      <c r="J1096" s="1"/>
      <c r="K1096" s="3"/>
      <c r="L1096" s="1"/>
      <c r="M1096" s="1"/>
      <c r="N1096" s="1"/>
      <c r="O1096" s="1"/>
      <c r="P1096" s="3"/>
      <c r="Q1096" s="1"/>
      <c r="R1096" s="1"/>
      <c r="S1096" s="10"/>
      <c r="T1096" s="1"/>
      <c r="U1096" s="1"/>
      <c r="V1096" s="1"/>
      <c r="W1096" s="1"/>
      <c r="X1096" s="1"/>
      <c r="Y1096" s="11"/>
      <c r="Z1096" s="35"/>
      <c r="AA1096" s="35"/>
      <c r="AB1096" s="35"/>
      <c r="AC1096" s="35"/>
    </row>
    <row r="1097" spans="1:29" s="36" customFormat="1" ht="10.5" customHeight="1" x14ac:dyDescent="0.25">
      <c r="A1097" s="42"/>
      <c r="B1097" s="3"/>
      <c r="C1097" s="49"/>
      <c r="I1097" s="1"/>
      <c r="J1097" s="1"/>
      <c r="K1097" s="3"/>
      <c r="L1097" s="1"/>
      <c r="M1097" s="1"/>
      <c r="N1097" s="1"/>
      <c r="O1097" s="1"/>
      <c r="P1097" s="3"/>
      <c r="Q1097" s="1"/>
      <c r="R1097" s="1"/>
      <c r="S1097" s="10"/>
      <c r="T1097" s="1"/>
      <c r="U1097" s="1"/>
      <c r="V1097" s="1"/>
      <c r="W1097" s="1"/>
      <c r="X1097" s="1"/>
      <c r="Y1097" s="11"/>
      <c r="Z1097" s="35"/>
      <c r="AA1097" s="35"/>
      <c r="AB1097" s="35"/>
      <c r="AC1097" s="35"/>
    </row>
    <row r="1098" spans="1:29" s="36" customFormat="1" ht="10.5" customHeight="1" x14ac:dyDescent="0.25">
      <c r="A1098" s="42"/>
      <c r="B1098" s="3"/>
      <c r="C1098" s="49"/>
      <c r="I1098" s="1"/>
      <c r="J1098" s="1"/>
      <c r="K1098" s="3"/>
      <c r="L1098" s="1"/>
      <c r="M1098" s="1"/>
      <c r="N1098" s="1"/>
      <c r="O1098" s="1"/>
      <c r="P1098" s="3"/>
      <c r="Q1098" s="1"/>
      <c r="R1098" s="1"/>
      <c r="S1098" s="10"/>
      <c r="T1098" s="1"/>
      <c r="U1098" s="1"/>
      <c r="V1098" s="1"/>
      <c r="W1098" s="1"/>
      <c r="X1098" s="1"/>
      <c r="Y1098" s="11"/>
      <c r="Z1098" s="35"/>
      <c r="AA1098" s="35"/>
      <c r="AB1098" s="35"/>
      <c r="AC1098" s="35"/>
    </row>
    <row r="1099" spans="1:29" s="36" customFormat="1" ht="10.5" customHeight="1" x14ac:dyDescent="0.25">
      <c r="A1099" s="42"/>
      <c r="B1099" s="3"/>
      <c r="C1099" s="49"/>
      <c r="I1099" s="1"/>
      <c r="J1099" s="1"/>
      <c r="K1099" s="3"/>
      <c r="L1099" s="1"/>
      <c r="M1099" s="1"/>
      <c r="N1099" s="1"/>
      <c r="O1099" s="1"/>
      <c r="P1099" s="3"/>
      <c r="Q1099" s="1"/>
      <c r="R1099" s="1"/>
      <c r="S1099" s="10"/>
      <c r="T1099" s="1"/>
      <c r="U1099" s="1"/>
      <c r="V1099" s="1"/>
      <c r="W1099" s="1"/>
      <c r="X1099" s="1"/>
      <c r="Y1099" s="11"/>
      <c r="Z1099" s="35"/>
      <c r="AA1099" s="35"/>
      <c r="AB1099" s="35"/>
      <c r="AC1099" s="35"/>
    </row>
    <row r="1100" spans="1:29" s="36" customFormat="1" ht="10.5" customHeight="1" x14ac:dyDescent="0.25">
      <c r="A1100" s="42"/>
      <c r="B1100" s="3"/>
      <c r="C1100" s="49"/>
      <c r="I1100" s="1"/>
      <c r="J1100" s="1"/>
      <c r="K1100" s="3"/>
      <c r="L1100" s="1"/>
      <c r="M1100" s="1"/>
      <c r="N1100" s="1"/>
      <c r="O1100" s="1"/>
      <c r="P1100" s="3"/>
      <c r="Q1100" s="1"/>
      <c r="R1100" s="1"/>
      <c r="S1100" s="10"/>
      <c r="T1100" s="1"/>
      <c r="U1100" s="1"/>
      <c r="V1100" s="1"/>
      <c r="W1100" s="1"/>
      <c r="X1100" s="1"/>
      <c r="Y1100" s="11"/>
      <c r="Z1100" s="35"/>
      <c r="AA1100" s="35"/>
      <c r="AB1100" s="35"/>
      <c r="AC1100" s="35"/>
    </row>
    <row r="1101" spans="1:29" s="36" customFormat="1" ht="10.5" customHeight="1" x14ac:dyDescent="0.25">
      <c r="A1101" s="42"/>
      <c r="B1101" s="3"/>
      <c r="C1101" s="49"/>
      <c r="I1101" s="1"/>
      <c r="J1101" s="1"/>
      <c r="K1101" s="3"/>
      <c r="L1101" s="1"/>
      <c r="M1101" s="1"/>
      <c r="N1101" s="1"/>
      <c r="O1101" s="1"/>
      <c r="P1101" s="3"/>
      <c r="Q1101" s="1"/>
      <c r="R1101" s="1"/>
      <c r="S1101" s="10"/>
      <c r="T1101" s="1"/>
      <c r="U1101" s="1"/>
      <c r="V1101" s="1"/>
      <c r="W1101" s="1"/>
      <c r="X1101" s="1"/>
      <c r="Y1101" s="11"/>
      <c r="Z1101" s="35"/>
      <c r="AA1101" s="35"/>
      <c r="AB1101" s="35"/>
      <c r="AC1101" s="35"/>
    </row>
    <row r="1102" spans="1:29" s="36" customFormat="1" ht="10.5" customHeight="1" x14ac:dyDescent="0.25">
      <c r="A1102" s="42"/>
      <c r="B1102" s="3"/>
      <c r="C1102" s="49"/>
      <c r="I1102" s="1"/>
      <c r="J1102" s="1"/>
      <c r="K1102" s="3"/>
      <c r="L1102" s="1"/>
      <c r="M1102" s="1"/>
      <c r="N1102" s="1"/>
      <c r="O1102" s="1"/>
      <c r="P1102" s="3"/>
      <c r="Q1102" s="1"/>
      <c r="R1102" s="1"/>
      <c r="S1102" s="10"/>
      <c r="T1102" s="1"/>
      <c r="U1102" s="1"/>
      <c r="V1102" s="1"/>
      <c r="W1102" s="1"/>
      <c r="X1102" s="1"/>
      <c r="Y1102" s="11"/>
      <c r="Z1102" s="35"/>
      <c r="AA1102" s="35"/>
      <c r="AB1102" s="35"/>
      <c r="AC1102" s="35"/>
    </row>
    <row r="1103" spans="1:29" s="36" customFormat="1" ht="10.5" customHeight="1" x14ac:dyDescent="0.25">
      <c r="A1103" s="42"/>
      <c r="B1103" s="3"/>
      <c r="C1103" s="49"/>
      <c r="I1103" s="1"/>
      <c r="J1103" s="1"/>
      <c r="K1103" s="3"/>
      <c r="L1103" s="1"/>
      <c r="M1103" s="1"/>
      <c r="N1103" s="1"/>
      <c r="O1103" s="1"/>
      <c r="P1103" s="3"/>
      <c r="Q1103" s="1"/>
      <c r="R1103" s="1"/>
      <c r="S1103" s="10"/>
      <c r="T1103" s="1"/>
      <c r="U1103" s="1"/>
      <c r="V1103" s="1"/>
      <c r="W1103" s="1"/>
      <c r="X1103" s="1"/>
      <c r="Y1103" s="11"/>
      <c r="Z1103" s="35"/>
      <c r="AA1103" s="35"/>
      <c r="AB1103" s="35"/>
      <c r="AC1103" s="35"/>
    </row>
    <row r="1104" spans="1:29" s="36" customFormat="1" ht="10.5" customHeight="1" x14ac:dyDescent="0.25">
      <c r="A1104" s="42"/>
      <c r="B1104" s="3"/>
      <c r="C1104" s="49"/>
      <c r="I1104" s="1"/>
      <c r="J1104" s="1"/>
      <c r="K1104" s="3"/>
      <c r="L1104" s="1"/>
      <c r="M1104" s="1"/>
      <c r="N1104" s="1"/>
      <c r="O1104" s="1"/>
      <c r="P1104" s="3"/>
      <c r="Q1104" s="1"/>
      <c r="R1104" s="1"/>
      <c r="S1104" s="10"/>
      <c r="T1104" s="1"/>
      <c r="U1104" s="1"/>
      <c r="V1104" s="1"/>
      <c r="W1104" s="1"/>
      <c r="X1104" s="1"/>
      <c r="Y1104" s="11"/>
      <c r="Z1104" s="35"/>
      <c r="AA1104" s="35"/>
      <c r="AB1104" s="35"/>
      <c r="AC1104" s="35"/>
    </row>
    <row r="1105" spans="1:29" s="36" customFormat="1" ht="10.5" customHeight="1" x14ac:dyDescent="0.25">
      <c r="A1105" s="42"/>
      <c r="B1105" s="3"/>
      <c r="C1105" s="49"/>
      <c r="I1105" s="1"/>
      <c r="J1105" s="1"/>
      <c r="K1105" s="3"/>
      <c r="L1105" s="1"/>
      <c r="M1105" s="1"/>
      <c r="N1105" s="1"/>
      <c r="O1105" s="1"/>
      <c r="P1105" s="3"/>
      <c r="Q1105" s="1"/>
      <c r="R1105" s="1"/>
      <c r="S1105" s="10"/>
      <c r="T1105" s="1"/>
      <c r="U1105" s="1"/>
      <c r="V1105" s="1"/>
      <c r="W1105" s="1"/>
      <c r="X1105" s="1"/>
      <c r="Y1105" s="11"/>
      <c r="Z1105" s="35"/>
      <c r="AA1105" s="35"/>
      <c r="AB1105" s="35"/>
      <c r="AC1105" s="35"/>
    </row>
    <row r="1106" spans="1:29" s="36" customFormat="1" ht="10.5" customHeight="1" x14ac:dyDescent="0.25">
      <c r="A1106" s="42"/>
      <c r="B1106" s="3"/>
      <c r="C1106" s="49"/>
      <c r="I1106" s="1"/>
      <c r="J1106" s="1"/>
      <c r="K1106" s="3"/>
      <c r="L1106" s="1"/>
      <c r="M1106" s="1"/>
      <c r="N1106" s="1"/>
      <c r="O1106" s="1"/>
      <c r="P1106" s="3"/>
      <c r="Q1106" s="1"/>
      <c r="R1106" s="1"/>
      <c r="S1106" s="10"/>
      <c r="T1106" s="1"/>
      <c r="U1106" s="1"/>
      <c r="V1106" s="1"/>
      <c r="W1106" s="1"/>
      <c r="X1106" s="1"/>
      <c r="Y1106" s="11"/>
      <c r="Z1106" s="35"/>
      <c r="AA1106" s="35"/>
      <c r="AB1106" s="35"/>
      <c r="AC1106" s="35"/>
    </row>
    <row r="1107" spans="1:29" s="36" customFormat="1" ht="10.5" customHeight="1" x14ac:dyDescent="0.25">
      <c r="A1107" s="42"/>
      <c r="B1107" s="3"/>
      <c r="C1107" s="49"/>
      <c r="I1107" s="1"/>
      <c r="J1107" s="1"/>
      <c r="K1107" s="3"/>
      <c r="L1107" s="1"/>
      <c r="M1107" s="1"/>
      <c r="N1107" s="1"/>
      <c r="O1107" s="1"/>
      <c r="P1107" s="3"/>
      <c r="Q1107" s="1"/>
      <c r="R1107" s="1"/>
      <c r="S1107" s="10"/>
      <c r="T1107" s="1"/>
      <c r="U1107" s="1"/>
      <c r="V1107" s="1"/>
      <c r="W1107" s="1"/>
      <c r="X1107" s="1"/>
      <c r="Y1107" s="11"/>
      <c r="Z1107" s="35"/>
      <c r="AA1107" s="35"/>
      <c r="AB1107" s="35"/>
      <c r="AC1107" s="35"/>
    </row>
    <row r="1108" spans="1:29" s="36" customFormat="1" ht="10.5" customHeight="1" x14ac:dyDescent="0.25">
      <c r="A1108" s="42"/>
      <c r="B1108" s="3"/>
      <c r="C1108" s="49"/>
      <c r="I1108" s="1"/>
      <c r="J1108" s="1"/>
      <c r="K1108" s="3"/>
      <c r="L1108" s="1"/>
      <c r="M1108" s="1"/>
      <c r="N1108" s="1"/>
      <c r="O1108" s="1"/>
      <c r="P1108" s="3"/>
      <c r="Q1108" s="1"/>
      <c r="R1108" s="1"/>
      <c r="S1108" s="10"/>
      <c r="T1108" s="1"/>
      <c r="U1108" s="1"/>
      <c r="V1108" s="1"/>
      <c r="W1108" s="1"/>
      <c r="X1108" s="1"/>
      <c r="Y1108" s="11"/>
      <c r="Z1108" s="35"/>
      <c r="AA1108" s="35"/>
      <c r="AB1108" s="35"/>
      <c r="AC1108" s="35"/>
    </row>
    <row r="1109" spans="1:29" s="36" customFormat="1" ht="10.5" customHeight="1" x14ac:dyDescent="0.25">
      <c r="A1109" s="42"/>
      <c r="B1109" s="3"/>
      <c r="C1109" s="49"/>
      <c r="I1109" s="1"/>
      <c r="J1109" s="1"/>
      <c r="K1109" s="3"/>
      <c r="L1109" s="1"/>
      <c r="M1109" s="1"/>
      <c r="N1109" s="1"/>
      <c r="O1109" s="1"/>
      <c r="P1109" s="3"/>
      <c r="Q1109" s="1"/>
      <c r="R1109" s="1"/>
      <c r="S1109" s="10"/>
      <c r="T1109" s="1"/>
      <c r="U1109" s="1"/>
      <c r="V1109" s="1"/>
      <c r="W1109" s="1"/>
      <c r="X1109" s="1"/>
      <c r="Y1109" s="11"/>
      <c r="Z1109" s="35"/>
      <c r="AA1109" s="35"/>
      <c r="AB1109" s="35"/>
      <c r="AC1109" s="35"/>
    </row>
    <row r="1110" spans="1:29" s="36" customFormat="1" ht="10.5" customHeight="1" x14ac:dyDescent="0.25">
      <c r="A1110" s="42"/>
      <c r="B1110" s="3"/>
      <c r="C1110" s="49"/>
      <c r="I1110" s="1"/>
      <c r="J1110" s="1"/>
      <c r="K1110" s="3"/>
      <c r="L1110" s="1"/>
      <c r="M1110" s="1"/>
      <c r="N1110" s="1"/>
      <c r="O1110" s="1"/>
      <c r="P1110" s="3"/>
      <c r="Q1110" s="1"/>
      <c r="R1110" s="1"/>
      <c r="S1110" s="10"/>
      <c r="T1110" s="1"/>
      <c r="U1110" s="1"/>
      <c r="V1110" s="1"/>
      <c r="W1110" s="1"/>
      <c r="X1110" s="1"/>
      <c r="Y1110" s="11"/>
      <c r="Z1110" s="35"/>
      <c r="AA1110" s="35"/>
      <c r="AB1110" s="35"/>
      <c r="AC1110" s="35"/>
    </row>
    <row r="1111" spans="1:29" s="36" customFormat="1" ht="10.5" customHeight="1" x14ac:dyDescent="0.25">
      <c r="A1111" s="42"/>
      <c r="B1111" s="3"/>
      <c r="C1111" s="49"/>
      <c r="I1111" s="1"/>
      <c r="J1111" s="1"/>
      <c r="K1111" s="3"/>
      <c r="L1111" s="1"/>
      <c r="M1111" s="1"/>
      <c r="N1111" s="1"/>
      <c r="O1111" s="1"/>
      <c r="P1111" s="3"/>
      <c r="Q1111" s="1"/>
      <c r="R1111" s="1"/>
      <c r="S1111" s="10"/>
      <c r="T1111" s="1"/>
      <c r="U1111" s="1"/>
      <c r="V1111" s="1"/>
      <c r="W1111" s="1"/>
      <c r="X1111" s="1"/>
      <c r="Y1111" s="11"/>
      <c r="Z1111" s="35"/>
      <c r="AA1111" s="35"/>
      <c r="AB1111" s="35"/>
      <c r="AC1111" s="35"/>
    </row>
    <row r="1112" spans="1:29" s="36" customFormat="1" ht="10.5" customHeight="1" x14ac:dyDescent="0.25">
      <c r="A1112" s="42"/>
      <c r="B1112" s="3"/>
      <c r="C1112" s="49"/>
      <c r="I1112" s="1"/>
      <c r="J1112" s="1"/>
      <c r="K1112" s="3"/>
      <c r="L1112" s="1"/>
      <c r="M1112" s="1"/>
      <c r="N1112" s="1"/>
      <c r="O1112" s="1"/>
      <c r="P1112" s="3"/>
      <c r="Q1112" s="1"/>
      <c r="R1112" s="1"/>
      <c r="S1112" s="10"/>
      <c r="T1112" s="1"/>
      <c r="U1112" s="1"/>
      <c r="V1112" s="1"/>
      <c r="W1112" s="1"/>
      <c r="X1112" s="1"/>
      <c r="Y1112" s="11"/>
      <c r="Z1112" s="35"/>
      <c r="AA1112" s="35"/>
      <c r="AB1112" s="35"/>
      <c r="AC1112" s="35"/>
    </row>
    <row r="1113" spans="1:29" s="36" customFormat="1" ht="10.5" customHeight="1" x14ac:dyDescent="0.25">
      <c r="A1113" s="42"/>
      <c r="B1113" s="3"/>
      <c r="C1113" s="49"/>
      <c r="I1113" s="1"/>
      <c r="J1113" s="1"/>
      <c r="K1113" s="3"/>
      <c r="L1113" s="1"/>
      <c r="M1113" s="1"/>
      <c r="N1113" s="1"/>
      <c r="O1113" s="1"/>
      <c r="P1113" s="3"/>
      <c r="Q1113" s="1"/>
      <c r="R1113" s="1"/>
      <c r="S1113" s="10"/>
      <c r="T1113" s="1"/>
      <c r="U1113" s="1"/>
      <c r="V1113" s="1"/>
      <c r="W1113" s="1"/>
      <c r="X1113" s="1"/>
      <c r="Y1113" s="11"/>
      <c r="Z1113" s="35"/>
      <c r="AA1113" s="35"/>
      <c r="AB1113" s="35"/>
      <c r="AC1113" s="35"/>
    </row>
    <row r="1114" spans="1:29" s="36" customFormat="1" ht="10.5" customHeight="1" x14ac:dyDescent="0.25">
      <c r="A1114" s="42"/>
      <c r="B1114" s="3"/>
      <c r="C1114" s="49"/>
      <c r="I1114" s="1"/>
      <c r="J1114" s="1"/>
      <c r="K1114" s="3"/>
      <c r="L1114" s="1"/>
      <c r="M1114" s="1"/>
      <c r="N1114" s="1"/>
      <c r="O1114" s="1"/>
      <c r="P1114" s="3"/>
      <c r="Q1114" s="1"/>
      <c r="R1114" s="1"/>
      <c r="S1114" s="10"/>
      <c r="T1114" s="1"/>
      <c r="U1114" s="1"/>
      <c r="V1114" s="1"/>
      <c r="W1114" s="1"/>
      <c r="X1114" s="1"/>
      <c r="Y1114" s="11"/>
      <c r="Z1114" s="35"/>
      <c r="AA1114" s="35"/>
      <c r="AB1114" s="35"/>
      <c r="AC1114" s="35"/>
    </row>
    <row r="1115" spans="1:29" s="36" customFormat="1" ht="10.5" customHeight="1" x14ac:dyDescent="0.25">
      <c r="A1115" s="42"/>
      <c r="B1115" s="3"/>
      <c r="C1115" s="49"/>
      <c r="I1115" s="1"/>
      <c r="J1115" s="1"/>
      <c r="K1115" s="3"/>
      <c r="L1115" s="1"/>
      <c r="M1115" s="1"/>
      <c r="N1115" s="1"/>
      <c r="O1115" s="1"/>
      <c r="P1115" s="3"/>
      <c r="Q1115" s="1"/>
      <c r="R1115" s="1"/>
      <c r="S1115" s="10"/>
      <c r="T1115" s="1"/>
      <c r="U1115" s="1"/>
      <c r="V1115" s="1"/>
      <c r="W1115" s="1"/>
      <c r="X1115" s="1"/>
      <c r="Y1115" s="11"/>
      <c r="Z1115" s="35"/>
      <c r="AA1115" s="35"/>
      <c r="AB1115" s="35"/>
      <c r="AC1115" s="35"/>
    </row>
    <row r="1116" spans="1:29" s="36" customFormat="1" ht="10.5" customHeight="1" x14ac:dyDescent="0.25">
      <c r="A1116" s="42"/>
      <c r="B1116" s="3"/>
      <c r="C1116" s="49"/>
      <c r="I1116" s="1"/>
      <c r="J1116" s="1"/>
      <c r="K1116" s="3"/>
      <c r="L1116" s="1"/>
      <c r="M1116" s="1"/>
      <c r="N1116" s="1"/>
      <c r="O1116" s="1"/>
      <c r="P1116" s="3"/>
      <c r="Q1116" s="1"/>
      <c r="R1116" s="1"/>
      <c r="S1116" s="10"/>
      <c r="T1116" s="1"/>
      <c r="U1116" s="1"/>
      <c r="V1116" s="1"/>
      <c r="W1116" s="1"/>
      <c r="X1116" s="1"/>
      <c r="Y1116" s="11"/>
      <c r="Z1116" s="35"/>
      <c r="AA1116" s="35"/>
      <c r="AB1116" s="35"/>
      <c r="AC1116" s="35"/>
    </row>
    <row r="1117" spans="1:29" s="36" customFormat="1" ht="10.5" customHeight="1" x14ac:dyDescent="0.25">
      <c r="A1117" s="42"/>
      <c r="B1117" s="3"/>
      <c r="C1117" s="49"/>
      <c r="I1117" s="1"/>
      <c r="J1117" s="1"/>
      <c r="K1117" s="3"/>
      <c r="L1117" s="1"/>
      <c r="M1117" s="1"/>
      <c r="N1117" s="1"/>
      <c r="O1117" s="1"/>
      <c r="P1117" s="3"/>
      <c r="Q1117" s="1"/>
      <c r="R1117" s="1"/>
      <c r="S1117" s="10"/>
      <c r="T1117" s="1"/>
      <c r="U1117" s="1"/>
      <c r="V1117" s="1"/>
      <c r="W1117" s="1"/>
      <c r="X1117" s="1"/>
      <c r="Y1117" s="11"/>
      <c r="Z1117" s="35"/>
      <c r="AA1117" s="35"/>
      <c r="AB1117" s="35"/>
      <c r="AC1117" s="35"/>
    </row>
    <row r="1118" spans="1:29" s="36" customFormat="1" ht="10.5" customHeight="1" x14ac:dyDescent="0.25">
      <c r="A1118" s="42"/>
      <c r="B1118" s="3"/>
      <c r="C1118" s="49"/>
      <c r="I1118" s="1"/>
      <c r="J1118" s="1"/>
      <c r="K1118" s="3"/>
      <c r="L1118" s="1"/>
      <c r="M1118" s="1"/>
      <c r="N1118" s="1"/>
      <c r="O1118" s="1"/>
      <c r="P1118" s="3"/>
      <c r="Q1118" s="1"/>
      <c r="R1118" s="1"/>
      <c r="S1118" s="10"/>
      <c r="T1118" s="1"/>
      <c r="U1118" s="1"/>
      <c r="V1118" s="1"/>
      <c r="W1118" s="1"/>
      <c r="X1118" s="1"/>
      <c r="Y1118" s="11"/>
      <c r="Z1118" s="35"/>
      <c r="AA1118" s="35"/>
      <c r="AB1118" s="35"/>
      <c r="AC1118" s="35"/>
    </row>
    <row r="1119" spans="1:29" s="36" customFormat="1" ht="10.5" customHeight="1" x14ac:dyDescent="0.25">
      <c r="A1119" s="42"/>
      <c r="B1119" s="3"/>
      <c r="C1119" s="49"/>
      <c r="I1119" s="1"/>
      <c r="J1119" s="1"/>
      <c r="K1119" s="3"/>
      <c r="L1119" s="1"/>
      <c r="M1119" s="1"/>
      <c r="N1119" s="1"/>
      <c r="O1119" s="1"/>
      <c r="P1119" s="3"/>
      <c r="Q1119" s="1"/>
      <c r="R1119" s="1"/>
      <c r="S1119" s="10"/>
      <c r="T1119" s="1"/>
      <c r="U1119" s="1"/>
      <c r="V1119" s="1"/>
      <c r="W1119" s="1"/>
      <c r="X1119" s="1"/>
      <c r="Y1119" s="11"/>
      <c r="Z1119" s="35"/>
      <c r="AA1119" s="35"/>
      <c r="AB1119" s="35"/>
      <c r="AC1119" s="35"/>
    </row>
    <row r="1120" spans="1:29" s="36" customFormat="1" ht="10.5" customHeight="1" x14ac:dyDescent="0.25">
      <c r="A1120" s="42"/>
      <c r="B1120" s="3"/>
      <c r="C1120" s="49"/>
      <c r="I1120" s="1"/>
      <c r="J1120" s="1"/>
      <c r="K1120" s="3"/>
      <c r="L1120" s="1"/>
      <c r="M1120" s="1"/>
      <c r="N1120" s="1"/>
      <c r="O1120" s="1"/>
      <c r="P1120" s="3"/>
      <c r="Q1120" s="1"/>
      <c r="R1120" s="1"/>
      <c r="S1120" s="10"/>
      <c r="T1120" s="1"/>
      <c r="U1120" s="1"/>
      <c r="V1120" s="1"/>
      <c r="W1120" s="1"/>
      <c r="X1120" s="1"/>
      <c r="Y1120" s="11"/>
      <c r="Z1120" s="35"/>
      <c r="AA1120" s="35"/>
      <c r="AB1120" s="35"/>
      <c r="AC1120" s="35"/>
    </row>
    <row r="1121" spans="1:29" s="36" customFormat="1" ht="10.5" customHeight="1" x14ac:dyDescent="0.25">
      <c r="A1121" s="42"/>
      <c r="B1121" s="3"/>
      <c r="C1121" s="49"/>
      <c r="I1121" s="1"/>
      <c r="J1121" s="1"/>
      <c r="K1121" s="3"/>
      <c r="L1121" s="1"/>
      <c r="M1121" s="1"/>
      <c r="N1121" s="1"/>
      <c r="O1121" s="1"/>
      <c r="P1121" s="3"/>
      <c r="Q1121" s="1"/>
      <c r="R1121" s="1"/>
      <c r="S1121" s="10"/>
      <c r="T1121" s="1"/>
      <c r="U1121" s="1"/>
      <c r="V1121" s="1"/>
      <c r="W1121" s="1"/>
      <c r="X1121" s="1"/>
      <c r="Y1121" s="11"/>
      <c r="Z1121" s="35"/>
      <c r="AA1121" s="35"/>
      <c r="AB1121" s="35"/>
      <c r="AC1121" s="35"/>
    </row>
    <row r="1122" spans="1:29" s="36" customFormat="1" ht="10.5" customHeight="1" x14ac:dyDescent="0.25">
      <c r="A1122" s="42"/>
      <c r="B1122" s="3"/>
      <c r="C1122" s="49"/>
      <c r="I1122" s="1"/>
      <c r="J1122" s="1"/>
      <c r="K1122" s="3"/>
      <c r="L1122" s="1"/>
      <c r="M1122" s="1"/>
      <c r="N1122" s="1"/>
      <c r="O1122" s="1"/>
      <c r="P1122" s="3"/>
      <c r="Q1122" s="1"/>
      <c r="R1122" s="1"/>
      <c r="S1122" s="10"/>
      <c r="T1122" s="1"/>
      <c r="U1122" s="1"/>
      <c r="V1122" s="1"/>
      <c r="W1122" s="1"/>
      <c r="X1122" s="1"/>
      <c r="Y1122" s="11"/>
      <c r="Z1122" s="35"/>
      <c r="AA1122" s="35"/>
      <c r="AB1122" s="35"/>
      <c r="AC1122" s="35"/>
    </row>
    <row r="1123" spans="1:29" s="36" customFormat="1" ht="10.5" customHeight="1" x14ac:dyDescent="0.25">
      <c r="A1123" s="42"/>
      <c r="B1123" s="3"/>
      <c r="C1123" s="49"/>
      <c r="I1123" s="1"/>
      <c r="J1123" s="1"/>
      <c r="K1123" s="3"/>
      <c r="L1123" s="1"/>
      <c r="M1123" s="1"/>
      <c r="N1123" s="1"/>
      <c r="O1123" s="1"/>
      <c r="P1123" s="3"/>
      <c r="Q1123" s="1"/>
      <c r="R1123" s="1"/>
      <c r="S1123" s="10"/>
      <c r="T1123" s="1"/>
      <c r="U1123" s="1"/>
      <c r="V1123" s="1"/>
      <c r="W1123" s="1"/>
      <c r="X1123" s="1"/>
      <c r="Y1123" s="11"/>
      <c r="Z1123" s="35"/>
      <c r="AA1123" s="35"/>
      <c r="AB1123" s="35"/>
      <c r="AC1123" s="35"/>
    </row>
    <row r="1124" spans="1:29" s="36" customFormat="1" ht="10.5" customHeight="1" x14ac:dyDescent="0.25">
      <c r="A1124" s="42"/>
      <c r="B1124" s="3"/>
      <c r="C1124" s="49"/>
      <c r="I1124" s="1"/>
      <c r="J1124" s="1"/>
      <c r="K1124" s="3"/>
      <c r="L1124" s="1"/>
      <c r="M1124" s="1"/>
      <c r="N1124" s="1"/>
      <c r="O1124" s="1"/>
      <c r="P1124" s="3"/>
      <c r="Q1124" s="1"/>
      <c r="R1124" s="1"/>
      <c r="S1124" s="10"/>
      <c r="T1124" s="1"/>
      <c r="U1124" s="1"/>
      <c r="V1124" s="1"/>
      <c r="W1124" s="1"/>
      <c r="X1124" s="1"/>
      <c r="Y1124" s="11"/>
      <c r="Z1124" s="35"/>
      <c r="AA1124" s="35"/>
      <c r="AB1124" s="35"/>
      <c r="AC1124" s="35"/>
    </row>
    <row r="1125" spans="1:29" s="36" customFormat="1" ht="10.5" customHeight="1" x14ac:dyDescent="0.25">
      <c r="A1125" s="42"/>
      <c r="B1125" s="3"/>
      <c r="C1125" s="49"/>
      <c r="I1125" s="1"/>
      <c r="J1125" s="1"/>
      <c r="K1125" s="3"/>
      <c r="L1125" s="1"/>
      <c r="M1125" s="1"/>
      <c r="N1125" s="1"/>
      <c r="O1125" s="1"/>
      <c r="P1125" s="3"/>
      <c r="Q1125" s="1"/>
      <c r="R1125" s="1"/>
      <c r="S1125" s="10"/>
      <c r="T1125" s="1"/>
      <c r="U1125" s="1"/>
      <c r="V1125" s="1"/>
      <c r="W1125" s="1"/>
      <c r="X1125" s="1"/>
      <c r="Y1125" s="11"/>
      <c r="Z1125" s="35"/>
      <c r="AA1125" s="35"/>
      <c r="AB1125" s="35"/>
      <c r="AC1125" s="35"/>
    </row>
    <row r="1126" spans="1:29" s="36" customFormat="1" ht="10.5" customHeight="1" x14ac:dyDescent="0.25">
      <c r="A1126" s="42"/>
      <c r="B1126" s="3"/>
      <c r="C1126" s="49"/>
      <c r="I1126" s="1"/>
      <c r="J1126" s="1"/>
      <c r="K1126" s="3"/>
      <c r="L1126" s="1"/>
      <c r="M1126" s="1"/>
      <c r="N1126" s="1"/>
      <c r="O1126" s="1"/>
      <c r="P1126" s="3"/>
      <c r="Q1126" s="1"/>
      <c r="R1126" s="1"/>
      <c r="S1126" s="10"/>
      <c r="T1126" s="1"/>
      <c r="U1126" s="1"/>
      <c r="V1126" s="1"/>
      <c r="W1126" s="1"/>
      <c r="X1126" s="1"/>
      <c r="Y1126" s="11"/>
      <c r="Z1126" s="35"/>
      <c r="AA1126" s="35"/>
      <c r="AB1126" s="35"/>
      <c r="AC1126" s="35"/>
    </row>
    <row r="1127" spans="1:29" s="36" customFormat="1" ht="10.5" customHeight="1" x14ac:dyDescent="0.25">
      <c r="A1127" s="42"/>
      <c r="B1127" s="3"/>
      <c r="C1127" s="49"/>
      <c r="I1127" s="1"/>
      <c r="J1127" s="1"/>
      <c r="K1127" s="3"/>
      <c r="L1127" s="1"/>
      <c r="M1127" s="1"/>
      <c r="N1127" s="1"/>
      <c r="O1127" s="1"/>
      <c r="P1127" s="3"/>
      <c r="Q1127" s="1"/>
      <c r="R1127" s="1"/>
      <c r="S1127" s="10"/>
      <c r="T1127" s="1"/>
      <c r="U1127" s="1"/>
      <c r="V1127" s="1"/>
      <c r="W1127" s="1"/>
      <c r="X1127" s="1"/>
      <c r="Y1127" s="11"/>
      <c r="Z1127" s="35"/>
      <c r="AA1127" s="35"/>
      <c r="AB1127" s="35"/>
      <c r="AC1127" s="35"/>
    </row>
    <row r="1128" spans="1:29" s="36" customFormat="1" ht="10.5" customHeight="1" x14ac:dyDescent="0.25">
      <c r="A1128" s="42"/>
      <c r="B1128" s="3"/>
      <c r="C1128" s="49"/>
      <c r="I1128" s="1"/>
      <c r="J1128" s="1"/>
      <c r="K1128" s="3"/>
      <c r="L1128" s="1"/>
      <c r="M1128" s="1"/>
      <c r="N1128" s="1"/>
      <c r="O1128" s="1"/>
      <c r="P1128" s="3"/>
      <c r="Q1128" s="1"/>
      <c r="R1128" s="1"/>
      <c r="S1128" s="10"/>
      <c r="T1128" s="1"/>
      <c r="U1128" s="1"/>
      <c r="V1128" s="1"/>
      <c r="W1128" s="1"/>
      <c r="X1128" s="1"/>
      <c r="Y1128" s="11"/>
      <c r="Z1128" s="35"/>
      <c r="AA1128" s="35"/>
      <c r="AB1128" s="35"/>
      <c r="AC1128" s="35"/>
    </row>
    <row r="1129" spans="1:29" s="36" customFormat="1" ht="10.5" customHeight="1" x14ac:dyDescent="0.25">
      <c r="A1129" s="42"/>
      <c r="B1129" s="3"/>
      <c r="C1129" s="49"/>
      <c r="I1129" s="1"/>
      <c r="J1129" s="1"/>
      <c r="K1129" s="3"/>
      <c r="L1129" s="1"/>
      <c r="M1129" s="1"/>
      <c r="N1129" s="1"/>
      <c r="O1129" s="1"/>
      <c r="P1129" s="3"/>
      <c r="Q1129" s="1"/>
      <c r="R1129" s="1"/>
      <c r="S1129" s="10"/>
      <c r="T1129" s="1"/>
      <c r="U1129" s="1"/>
      <c r="V1129" s="1"/>
      <c r="W1129" s="1"/>
      <c r="X1129" s="1"/>
      <c r="Y1129" s="11"/>
      <c r="Z1129" s="35"/>
      <c r="AA1129" s="35"/>
      <c r="AB1129" s="35"/>
      <c r="AC1129" s="35"/>
    </row>
    <row r="1130" spans="1:29" s="36" customFormat="1" ht="10.5" customHeight="1" x14ac:dyDescent="0.25">
      <c r="A1130" s="42"/>
      <c r="B1130" s="3"/>
      <c r="C1130" s="49"/>
      <c r="I1130" s="1"/>
      <c r="J1130" s="1"/>
      <c r="K1130" s="3"/>
      <c r="L1130" s="1"/>
      <c r="M1130" s="1"/>
      <c r="N1130" s="1"/>
      <c r="O1130" s="1"/>
      <c r="P1130" s="3"/>
      <c r="Q1130" s="1"/>
      <c r="R1130" s="1"/>
      <c r="S1130" s="10"/>
      <c r="T1130" s="1"/>
      <c r="U1130" s="1"/>
      <c r="V1130" s="1"/>
      <c r="W1130" s="1"/>
      <c r="X1130" s="1"/>
      <c r="Y1130" s="11"/>
      <c r="Z1130" s="35"/>
      <c r="AA1130" s="35"/>
      <c r="AB1130" s="35"/>
      <c r="AC1130" s="35"/>
    </row>
    <row r="1134" spans="1:29" ht="10.5" customHeight="1" x14ac:dyDescent="0.25">
      <c r="A1134" s="13"/>
      <c r="B1134" s="13"/>
      <c r="C1134" s="13"/>
      <c r="I1134" s="13"/>
      <c r="J1134" s="13"/>
      <c r="L1134" s="13"/>
      <c r="M1134" s="13"/>
      <c r="N1134" s="13"/>
      <c r="O1134" s="13"/>
      <c r="Q1134" s="13"/>
      <c r="R1134" s="13"/>
      <c r="S1134" s="13"/>
      <c r="T1134" s="13"/>
      <c r="U1134" s="13"/>
      <c r="V1134" s="13"/>
      <c r="W1134" s="13"/>
      <c r="X1134" s="13"/>
      <c r="Y1134" s="13"/>
      <c r="Z1134" s="13"/>
      <c r="AA1134" s="13"/>
      <c r="AB1134" s="13"/>
      <c r="AC1134" s="13"/>
    </row>
    <row r="1135" spans="1:29" ht="10.5" customHeight="1" x14ac:dyDescent="0.25">
      <c r="A1135" s="13"/>
      <c r="B1135" s="13"/>
      <c r="C1135" s="13"/>
      <c r="I1135" s="13"/>
      <c r="J1135" s="13"/>
      <c r="L1135" s="13"/>
      <c r="M1135" s="13"/>
      <c r="N1135" s="13"/>
      <c r="O1135" s="13"/>
      <c r="Q1135" s="13"/>
      <c r="R1135" s="13"/>
      <c r="S1135" s="13"/>
      <c r="T1135" s="13"/>
      <c r="U1135" s="13"/>
      <c r="V1135" s="13"/>
      <c r="W1135" s="13"/>
      <c r="X1135" s="13"/>
      <c r="Y1135" s="13"/>
      <c r="Z1135" s="13"/>
      <c r="AA1135" s="13"/>
      <c r="AB1135" s="13"/>
      <c r="AC1135" s="13"/>
    </row>
    <row r="1136" spans="1:29" ht="10.5" customHeight="1" x14ac:dyDescent="0.25">
      <c r="A1136" s="13"/>
      <c r="B1136" s="13"/>
      <c r="C1136" s="13"/>
      <c r="I1136" s="13"/>
      <c r="J1136" s="13"/>
      <c r="L1136" s="13"/>
      <c r="M1136" s="13"/>
      <c r="N1136" s="13"/>
      <c r="O1136" s="13"/>
      <c r="Q1136" s="13"/>
      <c r="R1136" s="13"/>
      <c r="S1136" s="13"/>
      <c r="T1136" s="13"/>
      <c r="U1136" s="13"/>
      <c r="V1136" s="13"/>
      <c r="W1136" s="13"/>
      <c r="X1136" s="13"/>
      <c r="Y1136" s="13"/>
      <c r="Z1136" s="13"/>
      <c r="AA1136" s="13"/>
      <c r="AB1136" s="13"/>
      <c r="AC1136" s="13"/>
    </row>
    <row r="1137" spans="1:29" ht="10.5" customHeight="1" x14ac:dyDescent="0.25">
      <c r="A1137" s="13"/>
      <c r="B1137" s="13"/>
      <c r="C1137" s="13"/>
      <c r="I1137" s="13"/>
      <c r="J1137" s="13"/>
      <c r="L1137" s="13"/>
      <c r="M1137" s="13"/>
      <c r="N1137" s="13"/>
      <c r="O1137" s="13"/>
      <c r="Q1137" s="13"/>
      <c r="R1137" s="13"/>
      <c r="S1137" s="13"/>
      <c r="T1137" s="13"/>
      <c r="U1137" s="13"/>
      <c r="V1137" s="13"/>
      <c r="W1137" s="13"/>
      <c r="X1137" s="13"/>
      <c r="Y1137" s="13"/>
      <c r="Z1137" s="13"/>
      <c r="AA1137" s="13"/>
      <c r="AB1137" s="13"/>
      <c r="AC1137" s="13"/>
    </row>
    <row r="1138" spans="1:29" ht="10.5" customHeight="1" x14ac:dyDescent="0.25">
      <c r="A1138" s="13"/>
      <c r="B1138" s="13"/>
      <c r="C1138" s="13"/>
      <c r="I1138" s="13"/>
      <c r="J1138" s="13"/>
      <c r="L1138" s="13"/>
      <c r="M1138" s="13"/>
      <c r="N1138" s="13"/>
      <c r="O1138" s="13"/>
      <c r="Q1138" s="13"/>
      <c r="R1138" s="13"/>
      <c r="S1138" s="13"/>
      <c r="T1138" s="13"/>
      <c r="U1138" s="13"/>
      <c r="V1138" s="13"/>
      <c r="W1138" s="13"/>
      <c r="X1138" s="13"/>
      <c r="Y1138" s="13"/>
      <c r="Z1138" s="13"/>
      <c r="AA1138" s="13"/>
      <c r="AB1138" s="13"/>
      <c r="AC1138" s="13"/>
    </row>
    <row r="1139" spans="1:29" ht="10.5" customHeight="1" x14ac:dyDescent="0.25">
      <c r="A1139" s="13"/>
      <c r="B1139" s="13"/>
      <c r="C1139" s="13"/>
      <c r="I1139" s="13"/>
      <c r="J1139" s="13"/>
      <c r="L1139" s="13"/>
      <c r="M1139" s="13"/>
      <c r="N1139" s="13"/>
      <c r="O1139" s="13"/>
      <c r="Q1139" s="13"/>
      <c r="R1139" s="13"/>
      <c r="S1139" s="13"/>
      <c r="T1139" s="13"/>
      <c r="U1139" s="13"/>
      <c r="V1139" s="13"/>
      <c r="W1139" s="13"/>
      <c r="X1139" s="13"/>
      <c r="Y1139" s="13"/>
      <c r="Z1139" s="13"/>
      <c r="AA1139" s="13"/>
      <c r="AB1139" s="13"/>
      <c r="AC1139" s="13"/>
    </row>
    <row r="1140" spans="1:29" ht="10.5" customHeight="1" x14ac:dyDescent="0.25">
      <c r="A1140" s="13"/>
      <c r="B1140" s="13"/>
      <c r="C1140" s="13"/>
      <c r="I1140" s="13"/>
      <c r="J1140" s="13"/>
      <c r="L1140" s="13"/>
      <c r="M1140" s="13"/>
      <c r="N1140" s="13"/>
      <c r="O1140" s="13"/>
      <c r="Q1140" s="13"/>
      <c r="R1140" s="13"/>
      <c r="S1140" s="13"/>
      <c r="T1140" s="13"/>
      <c r="U1140" s="13"/>
      <c r="V1140" s="13"/>
      <c r="W1140" s="13"/>
      <c r="X1140" s="13"/>
      <c r="Y1140" s="13"/>
      <c r="Z1140" s="13"/>
      <c r="AA1140" s="13"/>
      <c r="AB1140" s="13"/>
      <c r="AC1140" s="13"/>
    </row>
    <row r="1141" spans="1:29" ht="10.5" customHeight="1" x14ac:dyDescent="0.25">
      <c r="A1141" s="13"/>
      <c r="B1141" s="13"/>
      <c r="C1141" s="13"/>
      <c r="I1141" s="13"/>
      <c r="J1141" s="13"/>
      <c r="L1141" s="13"/>
      <c r="M1141" s="13"/>
      <c r="N1141" s="13"/>
      <c r="O1141" s="13"/>
      <c r="Q1141" s="13"/>
      <c r="R1141" s="13"/>
      <c r="S1141" s="13"/>
      <c r="T1141" s="13"/>
      <c r="U1141" s="13"/>
      <c r="V1141" s="13"/>
      <c r="W1141" s="13"/>
      <c r="X1141" s="13"/>
      <c r="Y1141" s="13"/>
      <c r="Z1141" s="13"/>
      <c r="AA1141" s="13"/>
      <c r="AB1141" s="13"/>
      <c r="AC1141" s="13"/>
    </row>
    <row r="1142" spans="1:29" ht="10.5" customHeight="1" x14ac:dyDescent="0.25">
      <c r="A1142" s="13"/>
      <c r="B1142" s="13"/>
      <c r="C1142" s="13"/>
      <c r="I1142" s="13"/>
      <c r="J1142" s="13"/>
      <c r="L1142" s="13"/>
      <c r="M1142" s="13"/>
      <c r="N1142" s="13"/>
      <c r="O1142" s="13"/>
      <c r="Q1142" s="13"/>
      <c r="R1142" s="13"/>
      <c r="S1142" s="13"/>
      <c r="T1142" s="13"/>
      <c r="U1142" s="13"/>
      <c r="V1142" s="13"/>
      <c r="W1142" s="13"/>
      <c r="X1142" s="13"/>
      <c r="Y1142" s="13"/>
      <c r="Z1142" s="13"/>
      <c r="AA1142" s="13"/>
      <c r="AB1142" s="13"/>
      <c r="AC1142" s="13"/>
    </row>
    <row r="1143" spans="1:29" ht="10.5" customHeight="1" x14ac:dyDescent="0.25">
      <c r="A1143" s="13"/>
      <c r="B1143" s="13"/>
      <c r="C1143" s="13"/>
      <c r="I1143" s="13"/>
      <c r="J1143" s="13"/>
      <c r="L1143" s="13"/>
      <c r="M1143" s="13"/>
      <c r="N1143" s="13"/>
      <c r="O1143" s="13"/>
      <c r="Q1143" s="13"/>
      <c r="R1143" s="13"/>
      <c r="S1143" s="13"/>
      <c r="T1143" s="13"/>
      <c r="U1143" s="13"/>
      <c r="V1143" s="13"/>
      <c r="W1143" s="13"/>
      <c r="X1143" s="13"/>
      <c r="Y1143" s="13"/>
      <c r="Z1143" s="13"/>
      <c r="AA1143" s="13"/>
      <c r="AB1143" s="13"/>
      <c r="AC1143" s="13"/>
    </row>
    <row r="1144" spans="1:29" ht="10.5" customHeight="1" x14ac:dyDescent="0.25">
      <c r="A1144" s="13"/>
      <c r="B1144" s="13"/>
      <c r="C1144" s="13"/>
      <c r="I1144" s="13"/>
      <c r="J1144" s="13"/>
      <c r="L1144" s="13"/>
      <c r="M1144" s="13"/>
      <c r="N1144" s="13"/>
      <c r="O1144" s="13"/>
      <c r="Q1144" s="13"/>
      <c r="R1144" s="13"/>
      <c r="S1144" s="13"/>
      <c r="T1144" s="13"/>
      <c r="U1144" s="13"/>
      <c r="V1144" s="13"/>
      <c r="W1144" s="13"/>
      <c r="X1144" s="13"/>
      <c r="Y1144" s="13"/>
      <c r="Z1144" s="13"/>
      <c r="AA1144" s="13"/>
      <c r="AB1144" s="13"/>
      <c r="AC1144" s="13"/>
    </row>
  </sheetData>
  <mergeCells count="17">
    <mergeCell ref="D76:D77"/>
    <mergeCell ref="F76:F77"/>
    <mergeCell ref="E974:G974"/>
    <mergeCell ref="D21:G21"/>
    <mergeCell ref="D23:G23"/>
    <mergeCell ref="A33:A37"/>
    <mergeCell ref="A38:A43"/>
    <mergeCell ref="A44:A49"/>
    <mergeCell ref="A50:A55"/>
    <mergeCell ref="D74:D75"/>
    <mergeCell ref="F74:F75"/>
    <mergeCell ref="A6:A11"/>
    <mergeCell ref="D24:G24"/>
    <mergeCell ref="H24:H26"/>
    <mergeCell ref="D25:D26"/>
    <mergeCell ref="E25:E26"/>
    <mergeCell ref="F25:F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4.3.1.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2019-04-29T11:11:17Z</dcterms:modified>
</cp:coreProperties>
</file>