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.5. т.эн" sheetId="1" r:id="rId1"/>
  </sheets>
  <definedNames>
    <definedName name="List06_flag_year">'4.5. т.эн'!$BB$20:$BB$27</definedName>
  </definedNames>
  <calcPr calcId="152511"/>
</workbook>
</file>

<file path=xl/calcChain.xml><?xml version="1.0" encoding="utf-8"?>
<calcChain xmlns="http://schemas.openxmlformats.org/spreadsheetml/2006/main">
  <c r="I96" i="1" l="1"/>
  <c r="F96" i="1"/>
  <c r="I95" i="1"/>
  <c r="F95" i="1"/>
  <c r="I94" i="1"/>
  <c r="I92" i="1" s="1"/>
  <c r="F94" i="1"/>
  <c r="I93" i="1"/>
  <c r="F93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F92" i="1"/>
  <c r="F91" i="1"/>
  <c r="F90" i="1"/>
  <c r="F89" i="1"/>
  <c r="F88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F87" i="1"/>
  <c r="BA86" i="1"/>
  <c r="AZ86" i="1"/>
  <c r="AY86" i="1"/>
  <c r="AX86" i="1"/>
  <c r="AX82" i="1" s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F86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F85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F84" i="1"/>
  <c r="BA83" i="1"/>
  <c r="AZ83" i="1"/>
  <c r="AZ82" i="1" s="1"/>
  <c r="AY83" i="1"/>
  <c r="AX83" i="1"/>
  <c r="AW83" i="1"/>
  <c r="AV83" i="1"/>
  <c r="AV82" i="1" s="1"/>
  <c r="AU83" i="1"/>
  <c r="AT83" i="1"/>
  <c r="AS83" i="1"/>
  <c r="AR83" i="1"/>
  <c r="AR82" i="1" s="1"/>
  <c r="AQ83" i="1"/>
  <c r="AP83" i="1"/>
  <c r="AO83" i="1"/>
  <c r="AN83" i="1"/>
  <c r="AN82" i="1" s="1"/>
  <c r="AM83" i="1"/>
  <c r="AL83" i="1"/>
  <c r="AK83" i="1"/>
  <c r="AJ83" i="1"/>
  <c r="AJ82" i="1" s="1"/>
  <c r="AI83" i="1"/>
  <c r="AH83" i="1"/>
  <c r="AG83" i="1"/>
  <c r="AF83" i="1"/>
  <c r="AF82" i="1" s="1"/>
  <c r="AE83" i="1"/>
  <c r="AD83" i="1"/>
  <c r="AC83" i="1"/>
  <c r="AB83" i="1"/>
  <c r="AB82" i="1" s="1"/>
  <c r="AA83" i="1"/>
  <c r="Z83" i="1"/>
  <c r="Y83" i="1"/>
  <c r="X83" i="1"/>
  <c r="X82" i="1" s="1"/>
  <c r="W83" i="1"/>
  <c r="V83" i="1"/>
  <c r="U83" i="1"/>
  <c r="T83" i="1"/>
  <c r="T82" i="1" s="1"/>
  <c r="S83" i="1"/>
  <c r="R83" i="1"/>
  <c r="Q83" i="1"/>
  <c r="P83" i="1"/>
  <c r="P82" i="1" s="1"/>
  <c r="O83" i="1"/>
  <c r="O82" i="1" s="1"/>
  <c r="N83" i="1"/>
  <c r="M83" i="1"/>
  <c r="L83" i="1"/>
  <c r="L82" i="1" s="1"/>
  <c r="K83" i="1"/>
  <c r="K82" i="1" s="1"/>
  <c r="J83" i="1"/>
  <c r="I83" i="1"/>
  <c r="F83" i="1"/>
  <c r="BA82" i="1"/>
  <c r="AY82" i="1"/>
  <c r="AW82" i="1"/>
  <c r="AU82" i="1"/>
  <c r="AT82" i="1"/>
  <c r="AS82" i="1"/>
  <c r="AQ82" i="1"/>
  <c r="AP82" i="1"/>
  <c r="AO82" i="1"/>
  <c r="AM82" i="1"/>
  <c r="AL82" i="1"/>
  <c r="AK82" i="1"/>
  <c r="AI82" i="1"/>
  <c r="AH82" i="1"/>
  <c r="AG82" i="1"/>
  <c r="AE82" i="1"/>
  <c r="AD82" i="1"/>
  <c r="AC82" i="1"/>
  <c r="AA82" i="1"/>
  <c r="Z82" i="1"/>
  <c r="Y82" i="1"/>
  <c r="W82" i="1"/>
  <c r="V82" i="1"/>
  <c r="U82" i="1"/>
  <c r="S82" i="1"/>
  <c r="R82" i="1"/>
  <c r="Q82" i="1"/>
  <c r="N82" i="1"/>
  <c r="M82" i="1"/>
  <c r="J82" i="1"/>
  <c r="I82" i="1"/>
  <c r="F82" i="1"/>
  <c r="H79" i="1"/>
  <c r="F79" i="1"/>
  <c r="H78" i="1"/>
  <c r="F78" i="1"/>
  <c r="F77" i="1"/>
  <c r="I25" i="1"/>
  <c r="I23" i="1" s="1"/>
  <c r="I19" i="1" s="1"/>
  <c r="F25" i="1"/>
  <c r="I24" i="1"/>
  <c r="F24" i="1"/>
  <c r="BA23" i="1"/>
  <c r="BA19" i="1" s="1"/>
  <c r="AZ23" i="1"/>
  <c r="AY23" i="1"/>
  <c r="AY19" i="1" s="1"/>
  <c r="AX23" i="1"/>
  <c r="AW23" i="1"/>
  <c r="AW19" i="1" s="1"/>
  <c r="AV23" i="1"/>
  <c r="AU23" i="1"/>
  <c r="AU19" i="1" s="1"/>
  <c r="AT23" i="1"/>
  <c r="AS23" i="1"/>
  <c r="AS19" i="1" s="1"/>
  <c r="AR23" i="1"/>
  <c r="AQ23" i="1"/>
  <c r="AQ19" i="1" s="1"/>
  <c r="AP23" i="1"/>
  <c r="AO23" i="1"/>
  <c r="AO19" i="1" s="1"/>
  <c r="AN23" i="1"/>
  <c r="AM23" i="1"/>
  <c r="AM19" i="1" s="1"/>
  <c r="AL23" i="1"/>
  <c r="AK23" i="1"/>
  <c r="AK19" i="1" s="1"/>
  <c r="AJ23" i="1"/>
  <c r="AI23" i="1"/>
  <c r="AI19" i="1" s="1"/>
  <c r="AH23" i="1"/>
  <c r="AG23" i="1"/>
  <c r="AG19" i="1" s="1"/>
  <c r="AF23" i="1"/>
  <c r="AE23" i="1"/>
  <c r="AE19" i="1" s="1"/>
  <c r="AD23" i="1"/>
  <c r="AC23" i="1"/>
  <c r="AC19" i="1" s="1"/>
  <c r="AB23" i="1"/>
  <c r="AA23" i="1"/>
  <c r="AA19" i="1" s="1"/>
  <c r="Z23" i="1"/>
  <c r="Y23" i="1"/>
  <c r="Y19" i="1" s="1"/>
  <c r="X23" i="1"/>
  <c r="W23" i="1"/>
  <c r="W19" i="1" s="1"/>
  <c r="V23" i="1"/>
  <c r="U23" i="1"/>
  <c r="U19" i="1" s="1"/>
  <c r="T23" i="1"/>
  <c r="S23" i="1"/>
  <c r="R23" i="1"/>
  <c r="Q23" i="1"/>
  <c r="Q19" i="1" s="1"/>
  <c r="P23" i="1"/>
  <c r="O23" i="1"/>
  <c r="N23" i="1"/>
  <c r="M23" i="1"/>
  <c r="M19" i="1" s="1"/>
  <c r="L23" i="1"/>
  <c r="K23" i="1"/>
  <c r="J23" i="1"/>
  <c r="F23" i="1"/>
  <c r="F21" i="1"/>
  <c r="BA20" i="1"/>
  <c r="AZ20" i="1"/>
  <c r="AZ19" i="1" s="1"/>
  <c r="AY20" i="1"/>
  <c r="AX20" i="1"/>
  <c r="AW20" i="1"/>
  <c r="AV20" i="1"/>
  <c r="AV19" i="1" s="1"/>
  <c r="AU20" i="1"/>
  <c r="AT20" i="1"/>
  <c r="AS20" i="1"/>
  <c r="AR20" i="1"/>
  <c r="AR19" i="1" s="1"/>
  <c r="AQ20" i="1"/>
  <c r="AP20" i="1"/>
  <c r="AO20" i="1"/>
  <c r="AN20" i="1"/>
  <c r="AN19" i="1" s="1"/>
  <c r="AM20" i="1"/>
  <c r="AL20" i="1"/>
  <c r="AK20" i="1"/>
  <c r="AJ20" i="1"/>
  <c r="AJ19" i="1" s="1"/>
  <c r="AI20" i="1"/>
  <c r="AH20" i="1"/>
  <c r="AG20" i="1"/>
  <c r="AF20" i="1"/>
  <c r="AF19" i="1" s="1"/>
  <c r="AE20" i="1"/>
  <c r="AD20" i="1"/>
  <c r="AC20" i="1"/>
  <c r="AB20" i="1"/>
  <c r="AB19" i="1" s="1"/>
  <c r="AA20" i="1"/>
  <c r="Z20" i="1"/>
  <c r="Y20" i="1"/>
  <c r="X20" i="1"/>
  <c r="X19" i="1" s="1"/>
  <c r="W20" i="1"/>
  <c r="V20" i="1"/>
  <c r="U20" i="1"/>
  <c r="T20" i="1"/>
  <c r="T19" i="1" s="1"/>
  <c r="S20" i="1"/>
  <c r="R20" i="1"/>
  <c r="Q20" i="1"/>
  <c r="P20" i="1"/>
  <c r="P19" i="1" s="1"/>
  <c r="O20" i="1"/>
  <c r="N20" i="1"/>
  <c r="M20" i="1"/>
  <c r="L20" i="1"/>
  <c r="L19" i="1" s="1"/>
  <c r="K20" i="1"/>
  <c r="J20" i="1"/>
  <c r="I20" i="1"/>
  <c r="F20" i="1"/>
  <c r="AX19" i="1"/>
  <c r="AT19" i="1"/>
  <c r="AP19" i="1"/>
  <c r="AL19" i="1"/>
  <c r="AH19" i="1"/>
  <c r="AD19" i="1"/>
  <c r="Z19" i="1"/>
  <c r="V19" i="1"/>
  <c r="S19" i="1"/>
  <c r="R19" i="1"/>
  <c r="O19" i="1"/>
  <c r="N19" i="1"/>
  <c r="K19" i="1"/>
  <c r="J19" i="1"/>
</calcChain>
</file>

<file path=xl/sharedStrings.xml><?xml version="1.0" encoding="utf-8"?>
<sst xmlns="http://schemas.openxmlformats.org/spreadsheetml/2006/main" count="1623" uniqueCount="257">
  <si>
    <t>О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</si>
  <si>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</si>
  <si>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</si>
  <si>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</si>
  <si>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</si>
  <si>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</si>
  <si>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Инвестиционная программа в целом</t>
  </si>
  <si>
    <t>Мероприятие2</t>
  </si>
  <si>
    <t>Добавить мероприятие</t>
  </si>
  <si>
    <t>1</t>
  </si>
  <si>
    <t>2</t>
  </si>
  <si>
    <t>3</t>
  </si>
  <si>
    <t>4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</si>
  <si>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</si>
  <si>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</si>
  <si>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</si>
  <si>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</si>
  <si>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</si>
  <si>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</si>
  <si>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</si>
  <si>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</si>
  <si>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</si>
  <si>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</si>
  <si>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</si>
  <si>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</si>
  <si>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</si>
  <si>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</si>
  <si>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</si>
  <si>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</si>
  <si>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</si>
  <si>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</si>
  <si>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</si>
  <si>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</si>
  <si>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</si>
  <si>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</si>
  <si>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</si>
  <si>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</si>
  <si>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</si>
  <si>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</si>
  <si>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</si>
  <si>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</si>
  <si>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</si>
  <si>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</si>
  <si>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</si>
  <si>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</si>
  <si>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</si>
  <si>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</si>
  <si>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</si>
  <si>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</si>
  <si>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</si>
  <si>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</si>
  <si>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</si>
  <si>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</si>
  <si>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</si>
  <si>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</si>
  <si>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</si>
  <si>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</si>
  <si>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Наименование инвестиционной программы/мероприятия</t>
  </si>
  <si>
    <t>x</t>
  </si>
  <si>
    <t>Инвестиционная программа АО "Теплокоммунэнерго" в сфере теплоснабжения на период 2017-2018 гг.</t>
  </si>
  <si>
    <t xml:space="preserve">Техническое перевооружение (расширение) существующей тепловой сети от  котельной   Портовая, 150а ориентировочной протяженностью 191 тр. м, диаметром 133 мм, с целью переподключения абонентов подвальной газовой котельной, ул.Портовая,166. </t>
  </si>
  <si>
    <t xml:space="preserve">Техническое перевооружение (расширение) существующей тепловой сети от  котельной ул. Ленина, 213а ориентировочной протяженностью 270 тр.м. ф 89 мм, 175 тр.м. 200 мм с целью переподключения абонентов подвальных газовых котельных ул.Ленина, 132, ул.Ленина, 142. </t>
  </si>
  <si>
    <t>Техническое перевооружение (расширение) существующей тепловой сети от котельной  пер. Доломановский, 7/6 ориентировочной протяженностью 150 тр.м. ф 108 мм с целью переподключения абонентов подвальной газовой котельной по пер. Доломановский, 1</t>
  </si>
  <si>
    <t>Техническое перевооружение (расширение) существующей тепловой сети от котельной  пер. Доломановский, 7/6 ориентировочной протяженностью 160 тр.м. ф 108 мм, 125 тр. м ф 89 мм, 55 тр. м ф 57 мм, с целью переподключения абонентов подвальных газовых котельных по ул. Социалистическая, 8, ул. Б.Садовая, 8</t>
  </si>
  <si>
    <t>Техническое перевооружение (расширение) существующей тепловой сети от котельной  пер. Гвардейский, 3 ориентировочной протяженностью 220 тр.м. ф 159 мм, с целью переподключения абонентов подвальной газовой котельной ул. Красноармейская, 1б</t>
  </si>
  <si>
    <t>Увеличение установленной мощности котельной по адресу: Портовая, 150а до 3 МВт для переподключения абонентов подвальной газовой котельной по ул. Портовая, 166</t>
  </si>
  <si>
    <t>Увеличение установленной мощности котельной по адресу: Ленина, 213а на 2,5 МВт для переподключения абонентов подвальных газовых котельных по ул. Ленина, 132, ул. Ленина, 142</t>
  </si>
  <si>
    <t>Техническое перевооружение тепловой сети от котельной пр. Шолохова, 310 от ТК1В до ТК3 d=600мм, L=263,7 тр. м  (инв. №№ 00030770,00030772)</t>
  </si>
  <si>
    <t>Техническое перевооружение тепловой сети от котельной пр. Шолохова, 310 от  ТК6 до ТК9  d=600мм L=537,4тр.м (инв. №№ 00030777, 00030778, 00030779, 00030780, 00030781, 00030782)</t>
  </si>
  <si>
    <t>Техническое перевооружение тепловой сети от котельной ул. Вятская, 37/3 от ТК35 до ТК39 d=426мм L=72 тр. м(инв. № 00037053)</t>
  </si>
  <si>
    <t>Техническое перевооружение тепловой сети от котельной ул. Вятская, 37/3 от ТК70 до ТК82 d=325мм L=182 тр. м (инв. № 00037045)</t>
  </si>
  <si>
    <t>Техническое перевооружение тепловой сети от котельной пр.  40 лет Победы 308/5 до ТК-16 d=426мм L=70тр.м (инв. № 00030196)</t>
  </si>
  <si>
    <t xml:space="preserve">Техническое перевооружение тепловой сети от котельной по пер.  Гвардейский, 3 до ТК-1503/12А-3 d=250мм L=15 тр.м </t>
  </si>
  <si>
    <t>Техническое перевооружение котельной по ул. Вятская, 37/3</t>
  </si>
  <si>
    <t>Техническое перевооружение котельной по ул. Орская, 24</t>
  </si>
  <si>
    <t>Техническое перевооружение котельной по ул. Казахская, 78/4</t>
  </si>
  <si>
    <t>Техническое перевооружение котельной по пр. Шолохова, 310</t>
  </si>
  <si>
    <t>Техническое перевооружение котельной по пер. Беломорский, 100</t>
  </si>
  <si>
    <t>Техническое перевооружение котельной по ул. Таганрогская, 139/9</t>
  </si>
  <si>
    <t>Техническое перевооружение котельной по ул. Самаркандская, 70/1</t>
  </si>
  <si>
    <t>Техническое перевооружение котельной по ул. Монтажная, 3а</t>
  </si>
  <si>
    <t>Техническое перевооружение котельной по ул. Пацаева, 5/6</t>
  </si>
  <si>
    <t>Техническое перевооружение котельной по бул. Комарова, 38а</t>
  </si>
  <si>
    <t>Техническое перевооружение котельной по ул. Зоологическая, 26б</t>
  </si>
  <si>
    <t>Техническое перевооружение котельной Совхоз "Нива"</t>
  </si>
  <si>
    <t>Техническое перевооружение котельной по ул. Урицкого, 65</t>
  </si>
  <si>
    <t>Техническое перевооружение котельной по пер. Тихий, 4</t>
  </si>
  <si>
    <t>Техническое перевооружение котельной по пр. 40-летия Победы, 308/5</t>
  </si>
  <si>
    <t>Техническое перевооружение котельной по пр. 40-летия Победы, 63/2</t>
  </si>
  <si>
    <t>Техническое перевооружение котельной по ул. Дачная, 2а</t>
  </si>
  <si>
    <t>Техническое перевооружение котельной по ул. Днепропетровская, 8а</t>
  </si>
  <si>
    <t>Техническое перевооружение котельной по ул. 27 линия, 18</t>
  </si>
  <si>
    <t>Техническое перевооружение котельной по пр. Стачки, 2</t>
  </si>
  <si>
    <t>Техническое перевооружение котельной по ул. Ленина, 229/3</t>
  </si>
  <si>
    <t>Техническое перевооружение котельной по ул. Урожайная, 2/179</t>
  </si>
  <si>
    <t>Техническое перевооружение котельной по ул. К. Маркса, 20</t>
  </si>
  <si>
    <t>Техническое перевооружение котельной по ул. Варфоломеева, 103</t>
  </si>
  <si>
    <t>Техническое перевооружение котельной по ул. Коммунаров, 33</t>
  </si>
  <si>
    <t>Техническое перевооружение котельной по пер. Закарпатский, 2</t>
  </si>
  <si>
    <t>Котельные по ул. Аксайская, 6/1, ул. 28 линия, 13, ул. Зоологическая, 26б, ул. Казахская, 78/4, ул. Таганрогская, 139/9, ул. Вятская, 37/3, ул. Пацаева, 5/6, пер. Тихий, 4, ул. Казахская, 85/3, ул. 16 линия, 30, ул. Серафимовича, 35, ул. Б. Садовая, 43, ул. Тельмана, 49/68, пер. Веселый, 3б, ул. Дачная. 8а, ул. Амбулаторная , 95а, ул. Петрашевского, 34, ул. Урожайная, 2/179, ул. Калинина, 25г/92а, ул. Кочубея, 13а, ул. Краснополянская, 23, ул. Нансена, 79, пр. 40 лет Победы, 13а, ул. Комсомольская, 83а, пл. Базарная, 3/1, ул. 2-я Володарского, 76, ул. 35 линия, 49, ул. Вятская, 27б, пер. Братский, 36/5, ул. Гагринская, 11а, ул. 3-я Баррикадная, 81, пр. Буденновский, 11, ул. Б. Садовая, 34, ул. Б. Садовая, 11, ул. 38 линия, 93в, ул. Варфоломеева, 213а, ул. Спартаковская, 25, ул. Монтажная, 3а</t>
  </si>
  <si>
    <t>Установка блочной модульной котельной тепловой мощностью 2,5 МВт с целью ликвидации подвальной газовой котельной по ул. Погодина, 20/4</t>
  </si>
  <si>
    <t>Техническое перевооружение (расширение) существующей тепловой сети от котельной  ул. Б.Садовая, 36 ориентировочной протяженностью 270 тр.м. ф 100 мм, 200 тр.м. ф 159 мм, с целью переподключения абонентов подвальных газовых котельных ул. Серафимовича, 35/35, ул. Б.Садовая, 34</t>
  </si>
  <si>
    <t>Техническое перевооружение котельной по ул.  Евдокимова, 35л</t>
  </si>
  <si>
    <t>Дата утверждения инвестиционной программы</t>
  </si>
  <si>
    <t>27.10.2016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</si>
  <si>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</si>
  <si>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</si>
  <si>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</si>
  <si>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20.11.2018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</si>
  <si>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</si>
  <si>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</si>
  <si>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</si>
  <si>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</si>
  <si>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</si>
  <si>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Региональная служба по тарифам Ростовской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</si>
  <si>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</si>
  <si>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</si>
  <si>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</si>
  <si>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>Администрация города Ростова-на-Дону</t>
  </si>
  <si>
    <t>6</t>
  </si>
  <si>
    <t>Срок начала реализации инвестиционной программы/мероприятия</t>
  </si>
  <si>
    <t>01.01.2018</t>
  </si>
  <si>
    <t>01.01.2017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</si>
  <si>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</si>
  <si>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</si>
  <si>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</si>
  <si>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31.12.2018</t>
  </si>
  <si>
    <t>30.09.2018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</si>
  <si>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</si>
  <si>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</si>
  <si>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</si>
  <si>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</si>
  <si>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</si>
  <si>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8.0</t>
  </si>
  <si>
    <t>y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</si>
  <si>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</si>
  <si>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i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</si>
  <si>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</si>
  <si>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Добавить источники</t>
  </si>
  <si>
    <t>8.1</t>
  </si>
  <si>
    <t>амортизация</t>
  </si>
  <si>
    <t>прибыль, направленная на инвестиции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</si>
  <si>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</si>
  <si>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</si>
  <si>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</si>
  <si>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</si>
  <si>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</si>
  <si>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</si>
  <si>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</si>
  <si>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</si>
  <si>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</si>
  <si>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</si>
  <si>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</si>
  <si>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</si>
  <si>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</si>
  <si>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</si>
  <si>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</si>
  <si>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</si>
  <si>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</si>
  <si>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</si>
  <si>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</si>
  <si>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</si>
  <si>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</si>
  <si>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</si>
  <si>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</si>
  <si>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</si>
  <si>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</si>
  <si>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</si>
  <si>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</si>
  <si>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</si>
  <si>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</si>
  <si>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9.4.2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</si>
  <si>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</si>
  <si>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9.5</t>
  </si>
  <si>
    <t>Коэффициент потерь</t>
  </si>
  <si>
    <t>9.5.1</t>
  </si>
  <si>
    <t>Гкал/км</t>
  </si>
  <si>
    <t>Указывается фактическое значение коэффициента потерь тепловой энергии.</t>
  </si>
  <si>
    <t>9.5.2</t>
  </si>
  <si>
    <t>Указывается плановое значение коэффициента потерь тепловой энергии.</t>
  </si>
  <si>
    <t>9.6</t>
  </si>
  <si>
    <t>Износ систем коммунальной инфраструктуры</t>
  </si>
  <si>
    <t>9.6.1</t>
  </si>
  <si>
    <t>9.6.2</t>
  </si>
  <si>
    <t>9.7</t>
  </si>
  <si>
    <t>Износ оборудования производства (котлы)</t>
  </si>
  <si>
    <t>9.7.1</t>
  </si>
  <si>
    <t>9.7.2</t>
  </si>
  <si>
    <t>9.8</t>
  </si>
  <si>
    <t>Износ оборудования передачи тепловой энергии (сети)</t>
  </si>
  <si>
    <t>9.8.1</t>
  </si>
  <si>
    <t>9.8.2</t>
  </si>
  <si>
    <t>9.9</t>
  </si>
  <si>
    <t>Удельный вес сетей, нуждающихся в замене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</si>
  <si>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</si>
  <si>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</si>
  <si>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</si>
  <si>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</si>
  <si>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</si>
  <si>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</si>
  <si>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9.11</t>
  </si>
  <si>
    <t>Расход топлива</t>
  </si>
  <si>
    <t>9.11.1</t>
  </si>
  <si>
    <t>т усл.топл/Гкал</t>
  </si>
  <si>
    <t>9.11.2</t>
  </si>
  <si>
    <t>9.12</t>
  </si>
  <si>
    <t>Расход электроэнергии на выработку</t>
  </si>
  <si>
    <t>9.12.1</t>
  </si>
  <si>
    <t>кВт.ч/Гкал</t>
  </si>
  <si>
    <t>9.12.2</t>
  </si>
  <si>
    <t>9.13</t>
  </si>
  <si>
    <t>Расход электроэнергии на передачу</t>
  </si>
  <si>
    <t>9.13.1</t>
  </si>
  <si>
    <t>9.13.2</t>
  </si>
  <si>
    <t>9.14</t>
  </si>
  <si>
    <t>Количество аварий (с учетом котельных)</t>
  </si>
  <si>
    <t>9.14.1</t>
  </si>
  <si>
    <t>ед.</t>
  </si>
  <si>
    <t xml:space="preserve">Указывается фактическое значение количества аварий (с учетом котельных). </t>
  </si>
  <si>
    <t>9.14.2</t>
  </si>
  <si>
    <t>Указывается плановое значение количества аварий (с учетом котельных).</t>
  </si>
  <si>
    <t>9.15</t>
  </si>
  <si>
    <t>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</si>
  <si>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</si>
  <si>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</si>
  <si>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</si>
  <si>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</si>
  <si>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</si>
  <si>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</si>
  <si>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</si>
  <si>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</si>
  <si>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</si>
  <si>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</si>
  <si>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</si>
  <si>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</si>
  <si>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</si>
  <si>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</si>
  <si>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</si>
  <si>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</si>
  <si>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</si>
  <si>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</si>
  <si>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</si>
  <si>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</si>
  <si>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</si>
  <si>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</si>
  <si>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</si>
  <si>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</si>
  <si>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</si>
  <si>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</si>
  <si>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</si>
  <si>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</si>
  <si>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</si>
  <si>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</si>
  <si>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</si>
  <si>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</si>
  <si>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В случае выполнения нескольких мероприятий информация по каждому из них указывается в отдельной колонке</t>
  </si>
  <si>
    <r>
      <rPr>
        <sz val="14"/>
        <rFont val="Tahoma"/>
        <family val="2"/>
        <charset val="204"/>
      </rPr>
      <t xml:space="preserve">Информация об инвестиционных программах АО "Теплокоммунэнерго" </t>
    </r>
    <r>
      <rPr>
        <b/>
        <sz val="14"/>
        <rFont val="Tahoma"/>
        <family val="2"/>
        <charset val="204"/>
      </rPr>
      <t>за 2018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</si>
</sst>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rgb="FF333399"/>
      <name val="Tahoma"/>
      <family val="2"/>
      <charset val="204"/>
    </font>
    <font>
      <sz val="11"/>
      <color indexed="55"/>
      <name val="Tahoma"/>
      <family val="2"/>
      <charset val="204"/>
    </font>
    <font>
      <b/>
      <sz val="11"/>
      <color indexed="62"/>
      <name val="Tahoma"/>
      <family val="2"/>
      <charset val="204"/>
    </font>
    <font>
      <sz val="11"/>
      <color indexed="62"/>
      <name val="Tahoma"/>
      <family val="2"/>
      <charset val="204"/>
    </font>
    <font>
      <sz val="11"/>
      <color theme="1"/>
      <name val="Tahoma"/>
      <family val="2"/>
      <charset val="204"/>
    </font>
    <font>
      <vertAlign val="superscript"/>
      <sz val="11"/>
      <color theme="1"/>
      <name val="Tahoma"/>
      <family val="2"/>
      <charset val="204"/>
    </font>
    <font>
      <vertAlign val="superscript"/>
      <sz val="11"/>
      <name val="Tahoma"/>
      <family val="2"/>
      <charset val="204"/>
    </font>
    <font>
      <b/>
      <sz val="14"/>
      <name val="Tahoma"/>
      <family val="2"/>
      <charset val="204"/>
    </font>
    <font>
      <sz val="12"/>
      <name val="Tahoma"/>
      <family val="2"/>
      <charset val="204"/>
    </font>
    <font>
      <sz val="1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0" fontId="7" fillId="0" borderId="3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8" fillId="0" borderId="0"/>
    <xf numFmtId="0" fontId="3" fillId="0" borderId="0"/>
  </cellStyleXfs>
  <cellXfs count="65">
    <xf numFmtId="0" fontId="0" fillId="0" borderId="0" xfId="0"/>
    <xf numFmtId="0" fontId="6" fillId="0" borderId="0" xfId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vertical="center" wrapText="1"/>
    </xf>
    <xf numFmtId="49" fontId="10" fillId="0" borderId="0" xfId="1" applyNumberFormat="1" applyFont="1" applyFill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right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0" fontId="9" fillId="0" borderId="0" xfId="5" applyFont="1" applyFill="1" applyProtection="1"/>
    <xf numFmtId="0" fontId="9" fillId="0" borderId="0" xfId="5" applyNumberFormat="1" applyFont="1" applyFill="1" applyBorder="1" applyAlignment="1" applyProtection="1">
      <alignment horizontal="center" wrapText="1"/>
    </xf>
    <xf numFmtId="0" fontId="9" fillId="0" borderId="5" xfId="6" applyFont="1" applyFill="1" applyBorder="1" applyAlignment="1" applyProtection="1">
      <alignment vertical="center" wrapText="1"/>
    </xf>
    <xf numFmtId="0" fontId="9" fillId="0" borderId="0" xfId="5" applyFont="1" applyFill="1"/>
    <xf numFmtId="0" fontId="10" fillId="0" borderId="0" xfId="5" applyNumberFormat="1" applyFont="1" applyFill="1" applyBorder="1" applyAlignment="1" applyProtection="1">
      <alignment horizontal="center" wrapText="1"/>
    </xf>
    <xf numFmtId="0" fontId="10" fillId="0" borderId="0" xfId="5" applyFont="1" applyFill="1"/>
    <xf numFmtId="49" fontId="10" fillId="0" borderId="0" xfId="1" applyNumberFormat="1" applyFont="1" applyFill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0" fontId="10" fillId="0" borderId="0" xfId="1" applyNumberFormat="1" applyFont="1" applyFill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vertical="center" wrapText="1"/>
    </xf>
    <xf numFmtId="0" fontId="15" fillId="0" borderId="0" xfId="5" applyFont="1" applyFill="1" applyBorder="1"/>
    <xf numFmtId="0" fontId="16" fillId="0" borderId="0" xfId="5" applyNumberFormat="1" applyFont="1" applyFill="1" applyBorder="1" applyAlignment="1" applyProtection="1">
      <alignment horizontal="right" vertical="top"/>
    </xf>
    <xf numFmtId="0" fontId="15" fillId="0" borderId="0" xfId="5" applyNumberFormat="1" applyFont="1" applyFill="1" applyBorder="1" applyAlignment="1" applyProtection="1">
      <alignment horizontal="left" vertical="top" wrapText="1" indent="1"/>
    </xf>
    <xf numFmtId="0" fontId="17" fillId="0" borderId="0" xfId="1" applyFont="1" applyFill="1" applyAlignment="1" applyProtection="1">
      <alignment vertical="center" wrapText="1"/>
    </xf>
    <xf numFmtId="0" fontId="9" fillId="0" borderId="0" xfId="1" applyFont="1" applyFill="1" applyAlignment="1" applyProtection="1">
      <alignment horizontal="left" vertical="center" wrapText="1" indent="1"/>
    </xf>
    <xf numFmtId="0" fontId="10" fillId="0" borderId="0" xfId="1" applyFont="1" applyFill="1" applyAlignment="1" applyProtection="1">
      <alignment horizontal="left" vertical="center" wrapText="1"/>
    </xf>
    <xf numFmtId="49" fontId="10" fillId="0" borderId="0" xfId="1" applyNumberFormat="1" applyFont="1" applyFill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19" fillId="0" borderId="0" xfId="2" applyFont="1" applyFill="1" applyBorder="1" applyAlignment="1" applyProtection="1">
      <alignment horizontal="left" vertical="center" wrapText="1"/>
    </xf>
    <xf numFmtId="0" fontId="9" fillId="0" borderId="0" xfId="1" applyFont="1" applyFill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10" fillId="0" borderId="4" xfId="5" applyNumberFormat="1" applyFont="1" applyFill="1" applyBorder="1" applyAlignment="1" applyProtection="1"/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49" fontId="11" fillId="0" borderId="7" xfId="4" applyFont="1" applyFill="1" applyBorder="1" applyAlignment="1" applyProtection="1">
      <alignment horizontal="center" vertical="center" wrapText="1"/>
    </xf>
    <xf numFmtId="49" fontId="12" fillId="0" borderId="7" xfId="3" applyNumberFormat="1" applyFont="1" applyFill="1" applyBorder="1" applyAlignment="1" applyProtection="1">
      <alignment horizontal="center" vertical="center" wrapText="1"/>
    </xf>
    <xf numFmtId="0" fontId="9" fillId="0" borderId="7" xfId="5" applyNumberFormat="1" applyFont="1" applyFill="1" applyBorder="1" applyAlignment="1" applyProtection="1">
      <alignment horizontal="center" wrapText="1"/>
    </xf>
    <xf numFmtId="49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49" fontId="9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left" vertical="center" wrapText="1" indent="1"/>
    </xf>
    <xf numFmtId="49" fontId="9" fillId="0" borderId="7" xfId="7" applyNumberFormat="1" applyFont="1" applyFill="1" applyBorder="1" applyAlignment="1" applyProtection="1">
      <alignment horizontal="left" vertical="center" wrapText="1"/>
    </xf>
    <xf numFmtId="4" fontId="9" fillId="0" borderId="7" xfId="1" applyNumberFormat="1" applyFont="1" applyFill="1" applyBorder="1" applyAlignment="1" applyProtection="1">
      <alignment horizontal="right" vertical="center" wrapText="1"/>
    </xf>
    <xf numFmtId="0" fontId="10" fillId="0" borderId="7" xfId="5" applyNumberFormat="1" applyFont="1" applyFill="1" applyBorder="1" applyAlignment="1" applyProtection="1">
      <alignment horizontal="center" wrapText="1"/>
    </xf>
    <xf numFmtId="1" fontId="9" fillId="0" borderId="7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49" fontId="9" fillId="0" borderId="7" xfId="1" applyNumberFormat="1" applyFont="1" applyFill="1" applyBorder="1" applyAlignment="1" applyProtection="1">
      <alignment horizontal="left" vertical="center" wrapText="1" indent="2"/>
      <protection locked="0"/>
    </xf>
    <xf numFmtId="4" fontId="9" fillId="0" borderId="7" xfId="1" applyNumberFormat="1" applyFont="1" applyFill="1" applyBorder="1" applyAlignment="1" applyProtection="1">
      <alignment horizontal="right" vertical="center" wrapText="1"/>
      <protection locked="0"/>
    </xf>
    <xf numFmtId="49" fontId="13" fillId="0" borderId="7" xfId="4" applyFont="1" applyFill="1" applyBorder="1" applyAlignment="1" applyProtection="1">
      <alignment horizontal="left" vertical="center"/>
    </xf>
    <xf numFmtId="49" fontId="14" fillId="0" borderId="7" xfId="4" applyFont="1" applyFill="1" applyBorder="1" applyAlignment="1" applyProtection="1">
      <alignment horizontal="left" vertical="center" indent="2"/>
    </xf>
    <xf numFmtId="49" fontId="14" fillId="0" borderId="7" xfId="4" applyFont="1" applyFill="1" applyBorder="1" applyAlignment="1" applyProtection="1">
      <alignment horizontal="left" vertical="center" indent="1"/>
    </xf>
    <xf numFmtId="49" fontId="14" fillId="0" borderId="7" xfId="4" applyFont="1" applyFill="1" applyBorder="1" applyAlignment="1" applyProtection="1">
      <alignment horizontal="left" vertical="center"/>
    </xf>
    <xf numFmtId="49" fontId="13" fillId="0" borderId="7" xfId="4" applyFont="1" applyFill="1" applyBorder="1" applyAlignment="1" applyProtection="1">
      <alignment horizontal="left" vertical="center" indent="1"/>
    </xf>
    <xf numFmtId="0" fontId="10" fillId="0" borderId="7" xfId="5" applyNumberFormat="1" applyFont="1" applyFill="1" applyBorder="1" applyAlignment="1" applyProtection="1"/>
    <xf numFmtId="0" fontId="9" fillId="0" borderId="7" xfId="1" applyFont="1" applyFill="1" applyBorder="1" applyAlignment="1" applyProtection="1">
      <alignment horizontal="left" vertical="center" wrapText="1" indent="2"/>
    </xf>
    <xf numFmtId="49" fontId="9" fillId="0" borderId="7" xfId="1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7" xfId="1" applyNumberFormat="1" applyFont="1" applyFill="1" applyBorder="1" applyAlignment="1" applyProtection="1">
      <alignment horizontal="center" vertical="center" wrapText="1"/>
      <protection locked="0"/>
    </xf>
  </cellXfs>
  <cellStyles count="8">
    <cellStyle name="ЗаголовокСтолбца" xfId="3"/>
    <cellStyle name="Обычный" xfId="0" builtinId="0"/>
    <cellStyle name="Обычный 12" xfId="5"/>
    <cellStyle name="Обычный 3" xfId="4"/>
    <cellStyle name="Обычный_Forma_5_Книга2" xfId="6"/>
    <cellStyle name="Обычный_ЖКУ_проект3" xfId="7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1"/>
  <sheetViews>
    <sheetView tabSelected="1" topLeftCell="D4" zoomScale="77" zoomScaleNormal="77" workbookViewId="0">
      <selection activeCell="J11" sqref="J11"/>
    </sheetView>
  </sheetViews>
  <sheetFormatPr defaultColWidth="10.5703125" defaultRowHeight="14.25" x14ac:dyDescent="0.25"/>
  <cols>
    <col min="1" max="1" width="8" style="2" hidden="1" customWidth="1"/>
    <col min="2" max="2" width="4.140625" style="3" hidden="1" customWidth="1"/>
    <col min="3" max="3" width="2" style="2" hidden="1" customWidth="1"/>
    <col min="4" max="4" width="3.7109375" style="2" customWidth="1"/>
    <col min="5" max="5" width="3.7109375" style="4" customWidth="1"/>
    <col min="6" max="6" width="7.7109375" style="4" customWidth="1"/>
    <col min="7" max="7" width="49.140625" style="4" customWidth="1"/>
    <col min="8" max="8" width="12.28515625" style="4" customWidth="1"/>
    <col min="9" max="9" width="16.42578125" style="4" customWidth="1"/>
    <col min="10" max="10" width="13.28515625" style="4" customWidth="1"/>
    <col min="11" max="11" width="14.85546875" style="4" customWidth="1"/>
    <col min="12" max="15" width="17.140625" style="4" customWidth="1"/>
    <col min="16" max="49" width="13.28515625" style="4" customWidth="1"/>
    <col min="50" max="50" width="24.7109375" style="4" customWidth="1"/>
    <col min="51" max="51" width="15" style="4" customWidth="1"/>
    <col min="52" max="52" width="18.140625" style="4" customWidth="1"/>
    <col min="53" max="53" width="15" style="4" customWidth="1"/>
    <col min="54" max="54" width="12.5703125" style="4" hidden="1" customWidth="1"/>
    <col min="55" max="55" width="1.7109375" style="4" hidden="1" customWidth="1"/>
    <col min="56" max="56" width="139.7109375" style="4" hidden="1" customWidth="1"/>
    <col min="57" max="117" width="24.85546875" style="4" customWidth="1"/>
    <col min="118" max="16384" width="10.5703125" style="4"/>
  </cols>
  <sheetData>
    <row r="1" spans="1:57" ht="11.25" hidden="1" customHeight="1" x14ac:dyDescent="0.25"/>
    <row r="2" spans="1:57" ht="11.25" hidden="1" customHeight="1" x14ac:dyDescent="0.25"/>
    <row r="3" spans="1:57" ht="11.25" hidden="1" customHeight="1" x14ac:dyDescent="0.25"/>
    <row r="4" spans="1:57" ht="3" customHeight="1" x14ac:dyDescent="0.25">
      <c r="E4" s="5"/>
      <c r="F4" s="5"/>
      <c r="G4" s="5"/>
      <c r="H4" s="5"/>
      <c r="I4" s="6"/>
    </row>
    <row r="5" spans="1:57" s="32" customFormat="1" ht="33.75" customHeight="1" x14ac:dyDescent="0.25">
      <c r="A5" s="27"/>
      <c r="B5" s="28"/>
      <c r="C5" s="27"/>
      <c r="D5" s="27"/>
      <c r="E5" s="29"/>
      <c r="F5" s="30" t="s">
        <v>256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7" ht="16.5" customHeight="1" x14ac:dyDescent="0.25">
      <c r="E6" s="5"/>
      <c r="F6" s="5"/>
      <c r="G6" s="7"/>
      <c r="H6" s="7"/>
      <c r="I6" s="8"/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" t="s">
        <v>0</v>
      </c>
      <c r="AB6" s="1" t="s">
        <v>0</v>
      </c>
      <c r="AC6" s="1" t="s">
        <v>0</v>
      </c>
      <c r="AD6" s="1" t="s">
        <v>0</v>
      </c>
      <c r="AE6" s="1" t="s">
        <v>0</v>
      </c>
      <c r="AF6" s="1" t="s">
        <v>0</v>
      </c>
      <c r="AG6" s="1" t="s">
        <v>0</v>
      </c>
      <c r="AH6" s="1" t="s">
        <v>0</v>
      </c>
      <c r="AI6" s="1" t="s">
        <v>0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  <c r="AS6" s="1" t="s">
        <v>0</v>
      </c>
      <c r="AT6" s="1" t="s">
        <v>0</v>
      </c>
      <c r="AU6" s="1" t="s">
        <v>0</v>
      </c>
      <c r="AV6" s="1" t="s">
        <v>0</v>
      </c>
      <c r="AW6" s="1" t="s">
        <v>0</v>
      </c>
      <c r="AX6" s="1" t="s">
        <v>0</v>
      </c>
      <c r="AY6" s="1" t="s">
        <v>0</v>
      </c>
      <c r="AZ6" s="1" t="s">
        <v>0</v>
      </c>
      <c r="BA6" s="1" t="s">
        <v>0</v>
      </c>
    </row>
    <row r="7" spans="1:57" ht="18" customHeight="1" x14ac:dyDescent="0.25">
      <c r="E7" s="5"/>
      <c r="F7" s="35" t="s">
        <v>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9"/>
      <c r="BD7" s="9" t="s">
        <v>2</v>
      </c>
    </row>
    <row r="8" spans="1:57" hidden="1" x14ac:dyDescent="0.25">
      <c r="E8" s="5"/>
      <c r="F8" s="36" t="s">
        <v>3</v>
      </c>
      <c r="G8" s="37" t="s">
        <v>4</v>
      </c>
      <c r="H8" s="37" t="s">
        <v>5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3"/>
      <c r="BD8" s="9"/>
    </row>
    <row r="9" spans="1:57" ht="42.75" x14ac:dyDescent="0.2">
      <c r="F9" s="36"/>
      <c r="G9" s="37"/>
      <c r="H9" s="37"/>
      <c r="I9" s="39" t="s">
        <v>6</v>
      </c>
      <c r="J9" s="39" t="s">
        <v>7</v>
      </c>
      <c r="K9" s="39" t="s">
        <v>7</v>
      </c>
      <c r="L9" s="39" t="s">
        <v>7</v>
      </c>
      <c r="M9" s="39" t="s">
        <v>7</v>
      </c>
      <c r="N9" s="39" t="s">
        <v>7</v>
      </c>
      <c r="O9" s="39" t="s">
        <v>7</v>
      </c>
      <c r="P9" s="39" t="s">
        <v>7</v>
      </c>
      <c r="Q9" s="39" t="s">
        <v>7</v>
      </c>
      <c r="R9" s="39" t="s">
        <v>7</v>
      </c>
      <c r="S9" s="39" t="s">
        <v>7</v>
      </c>
      <c r="T9" s="39" t="s">
        <v>7</v>
      </c>
      <c r="U9" s="39" t="s">
        <v>7</v>
      </c>
      <c r="V9" s="39" t="s">
        <v>7</v>
      </c>
      <c r="W9" s="39" t="s">
        <v>7</v>
      </c>
      <c r="X9" s="39" t="s">
        <v>7</v>
      </c>
      <c r="Y9" s="39" t="s">
        <v>7</v>
      </c>
      <c r="Z9" s="39" t="s">
        <v>7</v>
      </c>
      <c r="AA9" s="39" t="s">
        <v>7</v>
      </c>
      <c r="AB9" s="39" t="s">
        <v>7</v>
      </c>
      <c r="AC9" s="39" t="s">
        <v>7</v>
      </c>
      <c r="AD9" s="39" t="s">
        <v>7</v>
      </c>
      <c r="AE9" s="39" t="s">
        <v>7</v>
      </c>
      <c r="AF9" s="39" t="s">
        <v>7</v>
      </c>
      <c r="AG9" s="39" t="s">
        <v>7</v>
      </c>
      <c r="AH9" s="39" t="s">
        <v>7</v>
      </c>
      <c r="AI9" s="39" t="s">
        <v>7</v>
      </c>
      <c r="AJ9" s="39" t="s">
        <v>7</v>
      </c>
      <c r="AK9" s="39" t="s">
        <v>7</v>
      </c>
      <c r="AL9" s="39" t="s">
        <v>7</v>
      </c>
      <c r="AM9" s="39" t="s">
        <v>7</v>
      </c>
      <c r="AN9" s="39" t="s">
        <v>7</v>
      </c>
      <c r="AO9" s="39" t="s">
        <v>7</v>
      </c>
      <c r="AP9" s="39" t="s">
        <v>7</v>
      </c>
      <c r="AQ9" s="39" t="s">
        <v>7</v>
      </c>
      <c r="AR9" s="39" t="s">
        <v>7</v>
      </c>
      <c r="AS9" s="39" t="s">
        <v>7</v>
      </c>
      <c r="AT9" s="39" t="s">
        <v>7</v>
      </c>
      <c r="AU9" s="39" t="s">
        <v>7</v>
      </c>
      <c r="AV9" s="39" t="s">
        <v>7</v>
      </c>
      <c r="AW9" s="39" t="s">
        <v>7</v>
      </c>
      <c r="AX9" s="39" t="s">
        <v>7</v>
      </c>
      <c r="AY9" s="39" t="s">
        <v>7</v>
      </c>
      <c r="AZ9" s="39" t="s">
        <v>7</v>
      </c>
      <c r="BA9" s="39" t="s">
        <v>7</v>
      </c>
      <c r="BB9" s="40" t="s">
        <v>8</v>
      </c>
      <c r="BC9" s="33"/>
      <c r="BD9" s="9"/>
      <c r="BE9" s="11"/>
    </row>
    <row r="10" spans="1:57" x14ac:dyDescent="0.2">
      <c r="F10" s="41" t="s">
        <v>9</v>
      </c>
      <c r="G10" s="41" t="s">
        <v>10</v>
      </c>
      <c r="H10" s="41" t="s">
        <v>11</v>
      </c>
      <c r="I10" s="41" t="s">
        <v>12</v>
      </c>
      <c r="J10" s="41" t="s">
        <v>13</v>
      </c>
      <c r="K10" s="41" t="s">
        <v>14</v>
      </c>
      <c r="L10" s="41" t="s">
        <v>15</v>
      </c>
      <c r="M10" s="41" t="s">
        <v>16</v>
      </c>
      <c r="N10" s="41" t="s">
        <v>17</v>
      </c>
      <c r="O10" s="41" t="s">
        <v>18</v>
      </c>
      <c r="P10" s="41" t="s">
        <v>19</v>
      </c>
      <c r="Q10" s="41" t="s">
        <v>20</v>
      </c>
      <c r="R10" s="41" t="s">
        <v>21</v>
      </c>
      <c r="S10" s="41" t="s">
        <v>22</v>
      </c>
      <c r="T10" s="41" t="s">
        <v>23</v>
      </c>
      <c r="U10" s="41" t="s">
        <v>24</v>
      </c>
      <c r="V10" s="41" t="s">
        <v>25</v>
      </c>
      <c r="W10" s="41" t="s">
        <v>26</v>
      </c>
      <c r="X10" s="41" t="s">
        <v>27</v>
      </c>
      <c r="Y10" s="41" t="s">
        <v>28</v>
      </c>
      <c r="Z10" s="41" t="s">
        <v>29</v>
      </c>
      <c r="AA10" s="41" t="s">
        <v>30</v>
      </c>
      <c r="AB10" s="41" t="s">
        <v>31</v>
      </c>
      <c r="AC10" s="41" t="s">
        <v>32</v>
      </c>
      <c r="AD10" s="41" t="s">
        <v>33</v>
      </c>
      <c r="AE10" s="41" t="s">
        <v>34</v>
      </c>
      <c r="AF10" s="41" t="s">
        <v>35</v>
      </c>
      <c r="AG10" s="41" t="s">
        <v>36</v>
      </c>
      <c r="AH10" s="41" t="s">
        <v>37</v>
      </c>
      <c r="AI10" s="41" t="s">
        <v>38</v>
      </c>
      <c r="AJ10" s="41" t="s">
        <v>39</v>
      </c>
      <c r="AK10" s="41" t="s">
        <v>40</v>
      </c>
      <c r="AL10" s="41" t="s">
        <v>41</v>
      </c>
      <c r="AM10" s="41" t="s">
        <v>42</v>
      </c>
      <c r="AN10" s="41" t="s">
        <v>43</v>
      </c>
      <c r="AO10" s="41" t="s">
        <v>44</v>
      </c>
      <c r="AP10" s="41" t="s">
        <v>45</v>
      </c>
      <c r="AQ10" s="41" t="s">
        <v>46</v>
      </c>
      <c r="AR10" s="41" t="s">
        <v>47</v>
      </c>
      <c r="AS10" s="41" t="s">
        <v>48</v>
      </c>
      <c r="AT10" s="41" t="s">
        <v>49</v>
      </c>
      <c r="AU10" s="41" t="s">
        <v>50</v>
      </c>
      <c r="AV10" s="41" t="s">
        <v>51</v>
      </c>
      <c r="AW10" s="41" t="s">
        <v>52</v>
      </c>
      <c r="AX10" s="41" t="s">
        <v>53</v>
      </c>
      <c r="AY10" s="41" t="s">
        <v>54</v>
      </c>
      <c r="AZ10" s="41" t="s">
        <v>55</v>
      </c>
      <c r="BA10" s="41" t="s">
        <v>56</v>
      </c>
      <c r="BB10" s="42"/>
      <c r="BC10" s="12"/>
      <c r="BD10" s="13"/>
      <c r="BE10" s="11"/>
    </row>
    <row r="11" spans="1:57" ht="366.75" customHeight="1" x14ac:dyDescent="0.2">
      <c r="F11" s="43">
        <v>1</v>
      </c>
      <c r="G11" s="44" t="s">
        <v>57</v>
      </c>
      <c r="H11" s="45" t="s">
        <v>58</v>
      </c>
      <c r="I11" s="46" t="s">
        <v>59</v>
      </c>
      <c r="J11" s="46"/>
      <c r="K11" s="46" t="s">
        <v>60</v>
      </c>
      <c r="L11" s="46" t="s">
        <v>61</v>
      </c>
      <c r="M11" s="46" t="s">
        <v>62</v>
      </c>
      <c r="N11" s="46" t="s">
        <v>63</v>
      </c>
      <c r="O11" s="46" t="s">
        <v>64</v>
      </c>
      <c r="P11" s="46" t="s">
        <v>65</v>
      </c>
      <c r="Q11" s="46" t="s">
        <v>66</v>
      </c>
      <c r="R11" s="46" t="s">
        <v>67</v>
      </c>
      <c r="S11" s="46" t="s">
        <v>68</v>
      </c>
      <c r="T11" s="46" t="s">
        <v>69</v>
      </c>
      <c r="U11" s="46" t="s">
        <v>70</v>
      </c>
      <c r="V11" s="46" t="s">
        <v>71</v>
      </c>
      <c r="W11" s="46" t="s">
        <v>72</v>
      </c>
      <c r="X11" s="46" t="s">
        <v>73</v>
      </c>
      <c r="Y11" s="46" t="s">
        <v>74</v>
      </c>
      <c r="Z11" s="46" t="s">
        <v>75</v>
      </c>
      <c r="AA11" s="46" t="s">
        <v>76</v>
      </c>
      <c r="AB11" s="46" t="s">
        <v>77</v>
      </c>
      <c r="AC11" s="46" t="s">
        <v>78</v>
      </c>
      <c r="AD11" s="46" t="s">
        <v>79</v>
      </c>
      <c r="AE11" s="46" t="s">
        <v>80</v>
      </c>
      <c r="AF11" s="46" t="s">
        <v>81</v>
      </c>
      <c r="AG11" s="46" t="s">
        <v>82</v>
      </c>
      <c r="AH11" s="46" t="s">
        <v>83</v>
      </c>
      <c r="AI11" s="46" t="s">
        <v>84</v>
      </c>
      <c r="AJ11" s="46" t="s">
        <v>85</v>
      </c>
      <c r="AK11" s="46" t="s">
        <v>86</v>
      </c>
      <c r="AL11" s="46" t="s">
        <v>87</v>
      </c>
      <c r="AM11" s="46" t="s">
        <v>88</v>
      </c>
      <c r="AN11" s="46" t="s">
        <v>89</v>
      </c>
      <c r="AO11" s="46" t="s">
        <v>90</v>
      </c>
      <c r="AP11" s="46" t="s">
        <v>91</v>
      </c>
      <c r="AQ11" s="46" t="s">
        <v>92</v>
      </c>
      <c r="AR11" s="46" t="s">
        <v>93</v>
      </c>
      <c r="AS11" s="46" t="s">
        <v>94</v>
      </c>
      <c r="AT11" s="46" t="s">
        <v>95</v>
      </c>
      <c r="AU11" s="46" t="s">
        <v>96</v>
      </c>
      <c r="AV11" s="46" t="s">
        <v>97</v>
      </c>
      <c r="AW11" s="46" t="s">
        <v>98</v>
      </c>
      <c r="AX11" s="46" t="s">
        <v>99</v>
      </c>
      <c r="AY11" s="46" t="s">
        <v>100</v>
      </c>
      <c r="AZ11" s="46" t="s">
        <v>101</v>
      </c>
      <c r="BA11" s="46" t="s">
        <v>102</v>
      </c>
      <c r="BB11" s="42"/>
      <c r="BC11" s="12"/>
      <c r="BD11" s="10"/>
      <c r="BE11" s="14"/>
    </row>
    <row r="12" spans="1:57" ht="28.5" x14ac:dyDescent="0.2">
      <c r="F12" s="43">
        <v>2</v>
      </c>
      <c r="G12" s="44" t="s">
        <v>103</v>
      </c>
      <c r="H12" s="45" t="s">
        <v>58</v>
      </c>
      <c r="I12" s="47" t="s">
        <v>104</v>
      </c>
      <c r="J12" s="45" t="s">
        <v>58</v>
      </c>
      <c r="K12" s="45" t="s">
        <v>58</v>
      </c>
      <c r="L12" s="45" t="s">
        <v>58</v>
      </c>
      <c r="M12" s="45" t="s">
        <v>58</v>
      </c>
      <c r="N12" s="45" t="s">
        <v>58</v>
      </c>
      <c r="O12" s="45" t="s">
        <v>58</v>
      </c>
      <c r="P12" s="45" t="s">
        <v>58</v>
      </c>
      <c r="Q12" s="45" t="s">
        <v>58</v>
      </c>
      <c r="R12" s="45" t="s">
        <v>58</v>
      </c>
      <c r="S12" s="45" t="s">
        <v>58</v>
      </c>
      <c r="T12" s="45" t="s">
        <v>58</v>
      </c>
      <c r="U12" s="45" t="s">
        <v>58</v>
      </c>
      <c r="V12" s="45" t="s">
        <v>58</v>
      </c>
      <c r="W12" s="45" t="s">
        <v>58</v>
      </c>
      <c r="X12" s="45" t="s">
        <v>58</v>
      </c>
      <c r="Y12" s="45" t="s">
        <v>58</v>
      </c>
      <c r="Z12" s="45" t="s">
        <v>58</v>
      </c>
      <c r="AA12" s="45" t="s">
        <v>58</v>
      </c>
      <c r="AB12" s="45" t="s">
        <v>58</v>
      </c>
      <c r="AC12" s="45" t="s">
        <v>58</v>
      </c>
      <c r="AD12" s="45" t="s">
        <v>58</v>
      </c>
      <c r="AE12" s="45" t="s">
        <v>58</v>
      </c>
      <c r="AF12" s="45" t="s">
        <v>58</v>
      </c>
      <c r="AG12" s="45" t="s">
        <v>58</v>
      </c>
      <c r="AH12" s="45" t="s">
        <v>58</v>
      </c>
      <c r="AI12" s="45" t="s">
        <v>58</v>
      </c>
      <c r="AJ12" s="45" t="s">
        <v>58</v>
      </c>
      <c r="AK12" s="45" t="s">
        <v>58</v>
      </c>
      <c r="AL12" s="45" t="s">
        <v>58</v>
      </c>
      <c r="AM12" s="45" t="s">
        <v>58</v>
      </c>
      <c r="AN12" s="45" t="s">
        <v>58</v>
      </c>
      <c r="AO12" s="45" t="s">
        <v>58</v>
      </c>
      <c r="AP12" s="45" t="s">
        <v>58</v>
      </c>
      <c r="AQ12" s="45" t="s">
        <v>58</v>
      </c>
      <c r="AR12" s="45" t="s">
        <v>58</v>
      </c>
      <c r="AS12" s="45" t="s">
        <v>58</v>
      </c>
      <c r="AT12" s="45" t="s">
        <v>58</v>
      </c>
      <c r="AU12" s="45" t="s">
        <v>58</v>
      </c>
      <c r="AV12" s="45" t="s">
        <v>58</v>
      </c>
      <c r="AW12" s="45" t="s">
        <v>58</v>
      </c>
      <c r="AX12" s="45" t="s">
        <v>58</v>
      </c>
      <c r="AY12" s="45" t="s">
        <v>58</v>
      </c>
      <c r="AZ12" s="45" t="s">
        <v>58</v>
      </c>
      <c r="BA12" s="45" t="s">
        <v>58</v>
      </c>
      <c r="BB12" s="42"/>
      <c r="BC12" s="12"/>
      <c r="BD12" s="10" t="s">
        <v>105</v>
      </c>
      <c r="BE12" s="14"/>
    </row>
    <row r="13" spans="1:57" ht="15" x14ac:dyDescent="0.2">
      <c r="F13" s="43" t="s">
        <v>106</v>
      </c>
      <c r="G13" s="48" t="s">
        <v>107</v>
      </c>
      <c r="H13" s="45" t="s">
        <v>58</v>
      </c>
      <c r="I13" s="47" t="s">
        <v>108</v>
      </c>
      <c r="J13" s="45" t="s">
        <v>58</v>
      </c>
      <c r="K13" s="45" t="s">
        <v>58</v>
      </c>
      <c r="L13" s="45" t="s">
        <v>58</v>
      </c>
      <c r="M13" s="45" t="s">
        <v>58</v>
      </c>
      <c r="N13" s="45" t="s">
        <v>58</v>
      </c>
      <c r="O13" s="45" t="s">
        <v>58</v>
      </c>
      <c r="P13" s="45" t="s">
        <v>58</v>
      </c>
      <c r="Q13" s="45" t="s">
        <v>58</v>
      </c>
      <c r="R13" s="45" t="s">
        <v>58</v>
      </c>
      <c r="S13" s="45" t="s">
        <v>58</v>
      </c>
      <c r="T13" s="45" t="s">
        <v>58</v>
      </c>
      <c r="U13" s="45" t="s">
        <v>58</v>
      </c>
      <c r="V13" s="45" t="s">
        <v>58</v>
      </c>
      <c r="W13" s="45" t="s">
        <v>58</v>
      </c>
      <c r="X13" s="45" t="s">
        <v>58</v>
      </c>
      <c r="Y13" s="45" t="s">
        <v>58</v>
      </c>
      <c r="Z13" s="45" t="s">
        <v>58</v>
      </c>
      <c r="AA13" s="45" t="s">
        <v>58</v>
      </c>
      <c r="AB13" s="45" t="s">
        <v>58</v>
      </c>
      <c r="AC13" s="45" t="s">
        <v>58</v>
      </c>
      <c r="AD13" s="45" t="s">
        <v>58</v>
      </c>
      <c r="AE13" s="45" t="s">
        <v>58</v>
      </c>
      <c r="AF13" s="45" t="s">
        <v>58</v>
      </c>
      <c r="AG13" s="45" t="s">
        <v>58</v>
      </c>
      <c r="AH13" s="45" t="s">
        <v>58</v>
      </c>
      <c r="AI13" s="45" t="s">
        <v>58</v>
      </c>
      <c r="AJ13" s="45" t="s">
        <v>58</v>
      </c>
      <c r="AK13" s="45" t="s">
        <v>58</v>
      </c>
      <c r="AL13" s="45" t="s">
        <v>58</v>
      </c>
      <c r="AM13" s="45" t="s">
        <v>58</v>
      </c>
      <c r="AN13" s="45" t="s">
        <v>58</v>
      </c>
      <c r="AO13" s="45" t="s">
        <v>58</v>
      </c>
      <c r="AP13" s="45" t="s">
        <v>58</v>
      </c>
      <c r="AQ13" s="45" t="s">
        <v>58</v>
      </c>
      <c r="AR13" s="45" t="s">
        <v>58</v>
      </c>
      <c r="AS13" s="45" t="s">
        <v>58</v>
      </c>
      <c r="AT13" s="45" t="s">
        <v>58</v>
      </c>
      <c r="AU13" s="45" t="s">
        <v>58</v>
      </c>
      <c r="AV13" s="45" t="s">
        <v>58</v>
      </c>
      <c r="AW13" s="45" t="s">
        <v>58</v>
      </c>
      <c r="AX13" s="45" t="s">
        <v>58</v>
      </c>
      <c r="AY13" s="45" t="s">
        <v>58</v>
      </c>
      <c r="AZ13" s="45" t="s">
        <v>58</v>
      </c>
      <c r="BA13" s="45" t="s">
        <v>58</v>
      </c>
      <c r="BB13" s="42"/>
      <c r="BC13" s="12"/>
      <c r="BD13" s="10" t="s">
        <v>109</v>
      </c>
      <c r="BE13" s="14"/>
    </row>
    <row r="14" spans="1:57" ht="128.25" x14ac:dyDescent="0.2">
      <c r="F14" s="43" t="s">
        <v>11</v>
      </c>
      <c r="G14" s="44" t="s">
        <v>110</v>
      </c>
      <c r="H14" s="45" t="s">
        <v>58</v>
      </c>
      <c r="I14" s="49" t="s">
        <v>111</v>
      </c>
      <c r="J14" s="45" t="s">
        <v>58</v>
      </c>
      <c r="K14" s="45" t="s">
        <v>58</v>
      </c>
      <c r="L14" s="45" t="s">
        <v>58</v>
      </c>
      <c r="M14" s="45" t="s">
        <v>58</v>
      </c>
      <c r="N14" s="45" t="s">
        <v>58</v>
      </c>
      <c r="O14" s="45" t="s">
        <v>58</v>
      </c>
      <c r="P14" s="45" t="s">
        <v>58</v>
      </c>
      <c r="Q14" s="45" t="s">
        <v>58</v>
      </c>
      <c r="R14" s="45" t="s">
        <v>58</v>
      </c>
      <c r="S14" s="45" t="s">
        <v>58</v>
      </c>
      <c r="T14" s="45" t="s">
        <v>58</v>
      </c>
      <c r="U14" s="45" t="s">
        <v>58</v>
      </c>
      <c r="V14" s="45" t="s">
        <v>58</v>
      </c>
      <c r="W14" s="45" t="s">
        <v>58</v>
      </c>
      <c r="X14" s="45" t="s">
        <v>58</v>
      </c>
      <c r="Y14" s="45" t="s">
        <v>58</v>
      </c>
      <c r="Z14" s="45" t="s">
        <v>58</v>
      </c>
      <c r="AA14" s="45" t="s">
        <v>58</v>
      </c>
      <c r="AB14" s="45" t="s">
        <v>58</v>
      </c>
      <c r="AC14" s="45" t="s">
        <v>58</v>
      </c>
      <c r="AD14" s="45" t="s">
        <v>58</v>
      </c>
      <c r="AE14" s="45" t="s">
        <v>58</v>
      </c>
      <c r="AF14" s="45" t="s">
        <v>58</v>
      </c>
      <c r="AG14" s="45" t="s">
        <v>58</v>
      </c>
      <c r="AH14" s="45" t="s">
        <v>58</v>
      </c>
      <c r="AI14" s="45" t="s">
        <v>58</v>
      </c>
      <c r="AJ14" s="45" t="s">
        <v>58</v>
      </c>
      <c r="AK14" s="45" t="s">
        <v>58</v>
      </c>
      <c r="AL14" s="45" t="s">
        <v>58</v>
      </c>
      <c r="AM14" s="45" t="s">
        <v>58</v>
      </c>
      <c r="AN14" s="45" t="s">
        <v>58</v>
      </c>
      <c r="AO14" s="45" t="s">
        <v>58</v>
      </c>
      <c r="AP14" s="45" t="s">
        <v>58</v>
      </c>
      <c r="AQ14" s="45" t="s">
        <v>58</v>
      </c>
      <c r="AR14" s="45" t="s">
        <v>58</v>
      </c>
      <c r="AS14" s="45" t="s">
        <v>58</v>
      </c>
      <c r="AT14" s="45" t="s">
        <v>58</v>
      </c>
      <c r="AU14" s="45" t="s">
        <v>58</v>
      </c>
      <c r="AV14" s="45" t="s">
        <v>58</v>
      </c>
      <c r="AW14" s="45" t="s">
        <v>58</v>
      </c>
      <c r="AX14" s="45" t="s">
        <v>58</v>
      </c>
      <c r="AY14" s="45" t="s">
        <v>58</v>
      </c>
      <c r="AZ14" s="45" t="s">
        <v>58</v>
      </c>
      <c r="BA14" s="45" t="s">
        <v>58</v>
      </c>
      <c r="BB14" s="42"/>
      <c r="BC14" s="12"/>
      <c r="BD14" s="10" t="s">
        <v>112</v>
      </c>
      <c r="BE14" s="14"/>
    </row>
    <row r="15" spans="1:57" ht="42.75" x14ac:dyDescent="0.2">
      <c r="F15" s="43" t="s">
        <v>12</v>
      </c>
      <c r="G15" s="44" t="s">
        <v>113</v>
      </c>
      <c r="H15" s="45" t="s">
        <v>58</v>
      </c>
      <c r="I15" s="46" t="s">
        <v>114</v>
      </c>
      <c r="J15" s="45" t="s">
        <v>58</v>
      </c>
      <c r="K15" s="45" t="s">
        <v>58</v>
      </c>
      <c r="L15" s="45" t="s">
        <v>58</v>
      </c>
      <c r="M15" s="45" t="s">
        <v>58</v>
      </c>
      <c r="N15" s="45" t="s">
        <v>58</v>
      </c>
      <c r="O15" s="45" t="s">
        <v>58</v>
      </c>
      <c r="P15" s="45" t="s">
        <v>58</v>
      </c>
      <c r="Q15" s="45" t="s">
        <v>58</v>
      </c>
      <c r="R15" s="45" t="s">
        <v>58</v>
      </c>
      <c r="S15" s="45" t="s">
        <v>58</v>
      </c>
      <c r="T15" s="45" t="s">
        <v>58</v>
      </c>
      <c r="U15" s="45" t="s">
        <v>58</v>
      </c>
      <c r="V15" s="45" t="s">
        <v>58</v>
      </c>
      <c r="W15" s="45" t="s">
        <v>58</v>
      </c>
      <c r="X15" s="45" t="s">
        <v>58</v>
      </c>
      <c r="Y15" s="45" t="s">
        <v>58</v>
      </c>
      <c r="Z15" s="45" t="s">
        <v>58</v>
      </c>
      <c r="AA15" s="45" t="s">
        <v>58</v>
      </c>
      <c r="AB15" s="45" t="s">
        <v>58</v>
      </c>
      <c r="AC15" s="45" t="s">
        <v>58</v>
      </c>
      <c r="AD15" s="45" t="s">
        <v>58</v>
      </c>
      <c r="AE15" s="45" t="s">
        <v>58</v>
      </c>
      <c r="AF15" s="45" t="s">
        <v>58</v>
      </c>
      <c r="AG15" s="45" t="s">
        <v>58</v>
      </c>
      <c r="AH15" s="45" t="s">
        <v>58</v>
      </c>
      <c r="AI15" s="45" t="s">
        <v>58</v>
      </c>
      <c r="AJ15" s="45" t="s">
        <v>58</v>
      </c>
      <c r="AK15" s="45" t="s">
        <v>58</v>
      </c>
      <c r="AL15" s="45" t="s">
        <v>58</v>
      </c>
      <c r="AM15" s="45" t="s">
        <v>58</v>
      </c>
      <c r="AN15" s="45" t="s">
        <v>58</v>
      </c>
      <c r="AO15" s="45" t="s">
        <v>58</v>
      </c>
      <c r="AP15" s="45" t="s">
        <v>58</v>
      </c>
      <c r="AQ15" s="45" t="s">
        <v>58</v>
      </c>
      <c r="AR15" s="45" t="s">
        <v>58</v>
      </c>
      <c r="AS15" s="45" t="s">
        <v>58</v>
      </c>
      <c r="AT15" s="45" t="s">
        <v>58</v>
      </c>
      <c r="AU15" s="45" t="s">
        <v>58</v>
      </c>
      <c r="AV15" s="45" t="s">
        <v>58</v>
      </c>
      <c r="AW15" s="45" t="s">
        <v>58</v>
      </c>
      <c r="AX15" s="45" t="s">
        <v>58</v>
      </c>
      <c r="AY15" s="45" t="s">
        <v>58</v>
      </c>
      <c r="AZ15" s="45" t="s">
        <v>58</v>
      </c>
      <c r="BA15" s="45" t="s">
        <v>58</v>
      </c>
      <c r="BB15" s="42"/>
      <c r="BC15" s="12"/>
      <c r="BD15" s="10" t="s">
        <v>115</v>
      </c>
      <c r="BE15" s="14"/>
    </row>
    <row r="16" spans="1:57" ht="42.75" x14ac:dyDescent="0.2">
      <c r="F16" s="43" t="s">
        <v>116</v>
      </c>
      <c r="G16" s="44" t="s">
        <v>117</v>
      </c>
      <c r="H16" s="45" t="s">
        <v>58</v>
      </c>
      <c r="I16" s="46" t="s">
        <v>118</v>
      </c>
      <c r="J16" s="45" t="s">
        <v>58</v>
      </c>
      <c r="K16" s="45" t="s">
        <v>58</v>
      </c>
      <c r="L16" s="45" t="s">
        <v>58</v>
      </c>
      <c r="M16" s="45" t="s">
        <v>58</v>
      </c>
      <c r="N16" s="45" t="s">
        <v>58</v>
      </c>
      <c r="O16" s="45" t="s">
        <v>58</v>
      </c>
      <c r="P16" s="45" t="s">
        <v>58</v>
      </c>
      <c r="Q16" s="45" t="s">
        <v>58</v>
      </c>
      <c r="R16" s="45" t="s">
        <v>58</v>
      </c>
      <c r="S16" s="45" t="s">
        <v>58</v>
      </c>
      <c r="T16" s="45" t="s">
        <v>58</v>
      </c>
      <c r="U16" s="45" t="s">
        <v>58</v>
      </c>
      <c r="V16" s="45" t="s">
        <v>58</v>
      </c>
      <c r="W16" s="45" t="s">
        <v>58</v>
      </c>
      <c r="X16" s="45" t="s">
        <v>58</v>
      </c>
      <c r="Y16" s="45" t="s">
        <v>58</v>
      </c>
      <c r="Z16" s="45" t="s">
        <v>58</v>
      </c>
      <c r="AA16" s="45" t="s">
        <v>58</v>
      </c>
      <c r="AB16" s="45" t="s">
        <v>58</v>
      </c>
      <c r="AC16" s="45" t="s">
        <v>58</v>
      </c>
      <c r="AD16" s="45" t="s">
        <v>58</v>
      </c>
      <c r="AE16" s="45" t="s">
        <v>58</v>
      </c>
      <c r="AF16" s="45" t="s">
        <v>58</v>
      </c>
      <c r="AG16" s="45" t="s">
        <v>58</v>
      </c>
      <c r="AH16" s="45" t="s">
        <v>58</v>
      </c>
      <c r="AI16" s="45" t="s">
        <v>58</v>
      </c>
      <c r="AJ16" s="45" t="s">
        <v>58</v>
      </c>
      <c r="AK16" s="45" t="s">
        <v>58</v>
      </c>
      <c r="AL16" s="45" t="s">
        <v>58</v>
      </c>
      <c r="AM16" s="45" t="s">
        <v>58</v>
      </c>
      <c r="AN16" s="45" t="s">
        <v>58</v>
      </c>
      <c r="AO16" s="45" t="s">
        <v>58</v>
      </c>
      <c r="AP16" s="45" t="s">
        <v>58</v>
      </c>
      <c r="AQ16" s="45" t="s">
        <v>58</v>
      </c>
      <c r="AR16" s="45" t="s">
        <v>58</v>
      </c>
      <c r="AS16" s="45" t="s">
        <v>58</v>
      </c>
      <c r="AT16" s="45" t="s">
        <v>58</v>
      </c>
      <c r="AU16" s="45" t="s">
        <v>58</v>
      </c>
      <c r="AV16" s="45" t="s">
        <v>58</v>
      </c>
      <c r="AW16" s="45" t="s">
        <v>58</v>
      </c>
      <c r="AX16" s="45" t="s">
        <v>58</v>
      </c>
      <c r="AY16" s="45" t="s">
        <v>58</v>
      </c>
      <c r="AZ16" s="45" t="s">
        <v>58</v>
      </c>
      <c r="BA16" s="45" t="s">
        <v>58</v>
      </c>
      <c r="BB16" s="42"/>
      <c r="BC16" s="12"/>
      <c r="BD16" s="10"/>
      <c r="BE16" s="14"/>
    </row>
    <row r="17" spans="1:57" ht="28.5" x14ac:dyDescent="0.2">
      <c r="F17" s="43" t="s">
        <v>119</v>
      </c>
      <c r="G17" s="44" t="s">
        <v>120</v>
      </c>
      <c r="H17" s="45" t="s">
        <v>58</v>
      </c>
      <c r="I17" s="47" t="s">
        <v>121</v>
      </c>
      <c r="J17" s="47"/>
      <c r="K17" s="47" t="s">
        <v>121</v>
      </c>
      <c r="L17" s="47" t="s">
        <v>121</v>
      </c>
      <c r="M17" s="47" t="s">
        <v>121</v>
      </c>
      <c r="N17" s="47" t="s">
        <v>121</v>
      </c>
      <c r="O17" s="47" t="s">
        <v>121</v>
      </c>
      <c r="P17" s="47" t="s">
        <v>121</v>
      </c>
      <c r="Q17" s="47" t="s">
        <v>121</v>
      </c>
      <c r="R17" s="47" t="s">
        <v>121</v>
      </c>
      <c r="S17" s="47" t="s">
        <v>121</v>
      </c>
      <c r="T17" s="47" t="s">
        <v>121</v>
      </c>
      <c r="U17" s="47" t="s">
        <v>121</v>
      </c>
      <c r="V17" s="47" t="s">
        <v>121</v>
      </c>
      <c r="W17" s="47" t="s">
        <v>121</v>
      </c>
      <c r="X17" s="47" t="s">
        <v>121</v>
      </c>
      <c r="Y17" s="47" t="s">
        <v>121</v>
      </c>
      <c r="Z17" s="47" t="s">
        <v>121</v>
      </c>
      <c r="AA17" s="47" t="s">
        <v>121</v>
      </c>
      <c r="AB17" s="47" t="s">
        <v>121</v>
      </c>
      <c r="AC17" s="47" t="s">
        <v>121</v>
      </c>
      <c r="AD17" s="47" t="s">
        <v>121</v>
      </c>
      <c r="AE17" s="47" t="s">
        <v>121</v>
      </c>
      <c r="AF17" s="47" t="s">
        <v>121</v>
      </c>
      <c r="AG17" s="47" t="s">
        <v>121</v>
      </c>
      <c r="AH17" s="47" t="s">
        <v>121</v>
      </c>
      <c r="AI17" s="47" t="s">
        <v>121</v>
      </c>
      <c r="AJ17" s="47" t="s">
        <v>121</v>
      </c>
      <c r="AK17" s="47" t="s">
        <v>121</v>
      </c>
      <c r="AL17" s="47" t="s">
        <v>121</v>
      </c>
      <c r="AM17" s="47" t="s">
        <v>121</v>
      </c>
      <c r="AN17" s="47" t="s">
        <v>121</v>
      </c>
      <c r="AO17" s="47" t="s">
        <v>121</v>
      </c>
      <c r="AP17" s="47" t="s">
        <v>121</v>
      </c>
      <c r="AQ17" s="47" t="s">
        <v>121</v>
      </c>
      <c r="AR17" s="47" t="s">
        <v>121</v>
      </c>
      <c r="AS17" s="47" t="s">
        <v>121</v>
      </c>
      <c r="AT17" s="47" t="s">
        <v>121</v>
      </c>
      <c r="AU17" s="47" t="s">
        <v>121</v>
      </c>
      <c r="AV17" s="47" t="s">
        <v>121</v>
      </c>
      <c r="AW17" s="47" t="s">
        <v>121</v>
      </c>
      <c r="AX17" s="47" t="s">
        <v>121</v>
      </c>
      <c r="AY17" s="47" t="s">
        <v>121</v>
      </c>
      <c r="AZ17" s="47" t="s">
        <v>122</v>
      </c>
      <c r="BA17" s="47" t="s">
        <v>122</v>
      </c>
      <c r="BB17" s="42"/>
      <c r="BC17" s="12"/>
      <c r="BD17" s="10" t="s">
        <v>123</v>
      </c>
      <c r="BE17" s="14"/>
    </row>
    <row r="18" spans="1:57" ht="28.5" x14ac:dyDescent="0.2">
      <c r="F18" s="43" t="s">
        <v>124</v>
      </c>
      <c r="G18" s="44" t="s">
        <v>125</v>
      </c>
      <c r="H18" s="45" t="s">
        <v>58</v>
      </c>
      <c r="I18" s="47" t="s">
        <v>126</v>
      </c>
      <c r="J18" s="47"/>
      <c r="K18" s="47" t="s">
        <v>126</v>
      </c>
      <c r="L18" s="47" t="s">
        <v>127</v>
      </c>
      <c r="M18" s="47" t="s">
        <v>126</v>
      </c>
      <c r="N18" s="47" t="s">
        <v>126</v>
      </c>
      <c r="O18" s="47" t="s">
        <v>126</v>
      </c>
      <c r="P18" s="47" t="s">
        <v>126</v>
      </c>
      <c r="Q18" s="47" t="s">
        <v>126</v>
      </c>
      <c r="R18" s="47" t="s">
        <v>126</v>
      </c>
      <c r="S18" s="47" t="s">
        <v>127</v>
      </c>
      <c r="T18" s="47" t="s">
        <v>127</v>
      </c>
      <c r="U18" s="47" t="s">
        <v>126</v>
      </c>
      <c r="V18" s="47" t="s">
        <v>127</v>
      </c>
      <c r="W18" s="47" t="s">
        <v>126</v>
      </c>
      <c r="X18" s="47" t="s">
        <v>126</v>
      </c>
      <c r="Y18" s="47" t="s">
        <v>126</v>
      </c>
      <c r="Z18" s="47" t="s">
        <v>126</v>
      </c>
      <c r="AA18" s="47" t="s">
        <v>126</v>
      </c>
      <c r="AB18" s="47" t="s">
        <v>126</v>
      </c>
      <c r="AC18" s="47" t="s">
        <v>127</v>
      </c>
      <c r="AD18" s="47" t="s">
        <v>126</v>
      </c>
      <c r="AE18" s="47" t="s">
        <v>126</v>
      </c>
      <c r="AF18" s="47" t="s">
        <v>127</v>
      </c>
      <c r="AG18" s="47" t="s">
        <v>126</v>
      </c>
      <c r="AH18" s="47" t="s">
        <v>126</v>
      </c>
      <c r="AI18" s="47" t="s">
        <v>127</v>
      </c>
      <c r="AJ18" s="47" t="s">
        <v>126</v>
      </c>
      <c r="AK18" s="47" t="s">
        <v>126</v>
      </c>
      <c r="AL18" s="47" t="s">
        <v>127</v>
      </c>
      <c r="AM18" s="47" t="s">
        <v>126</v>
      </c>
      <c r="AN18" s="47" t="s">
        <v>126</v>
      </c>
      <c r="AO18" s="47" t="s">
        <v>126</v>
      </c>
      <c r="AP18" s="47" t="s">
        <v>126</v>
      </c>
      <c r="AQ18" s="47" t="s">
        <v>126</v>
      </c>
      <c r="AR18" s="47" t="s">
        <v>126</v>
      </c>
      <c r="AS18" s="47" t="s">
        <v>127</v>
      </c>
      <c r="AT18" s="47" t="s">
        <v>126</v>
      </c>
      <c r="AU18" s="47" t="s">
        <v>127</v>
      </c>
      <c r="AV18" s="47" t="s">
        <v>127</v>
      </c>
      <c r="AW18" s="47" t="s">
        <v>126</v>
      </c>
      <c r="AX18" s="47" t="s">
        <v>126</v>
      </c>
      <c r="AY18" s="47" t="s">
        <v>126</v>
      </c>
      <c r="AZ18" s="47" t="s">
        <v>126</v>
      </c>
      <c r="BA18" s="47" t="s">
        <v>126</v>
      </c>
      <c r="BB18" s="42"/>
      <c r="BC18" s="12"/>
      <c r="BD18" s="10" t="s">
        <v>128</v>
      </c>
      <c r="BE18" s="14"/>
    </row>
    <row r="19" spans="1:57" ht="71.25" x14ac:dyDescent="0.2">
      <c r="F19" s="43" t="s">
        <v>129</v>
      </c>
      <c r="G19" s="44" t="s">
        <v>130</v>
      </c>
      <c r="H19" s="45" t="s">
        <v>131</v>
      </c>
      <c r="I19" s="50">
        <f t="shared" ref="I19:BA19" si="0">SUMIF(List06_flag_year,"y",I20:I27)</f>
        <v>177782.07</v>
      </c>
      <c r="J19" s="50">
        <f t="shared" si="0"/>
        <v>0</v>
      </c>
      <c r="K19" s="50">
        <f t="shared" si="0"/>
        <v>6702</v>
      </c>
      <c r="L19" s="50">
        <f t="shared" si="0"/>
        <v>10309</v>
      </c>
      <c r="M19" s="50">
        <f t="shared" si="0"/>
        <v>3550</v>
      </c>
      <c r="N19" s="50">
        <f t="shared" si="0"/>
        <v>7307.97</v>
      </c>
      <c r="O19" s="50">
        <f t="shared" si="0"/>
        <v>5217.5200000000004</v>
      </c>
      <c r="P19" s="50">
        <f t="shared" si="0"/>
        <v>10101</v>
      </c>
      <c r="Q19" s="50">
        <f t="shared" si="0"/>
        <v>10000</v>
      </c>
      <c r="R19" s="50">
        <f t="shared" si="0"/>
        <v>10631</v>
      </c>
      <c r="S19" s="50">
        <f t="shared" si="0"/>
        <v>21867.58</v>
      </c>
      <c r="T19" s="50">
        <f t="shared" si="0"/>
        <v>5800</v>
      </c>
      <c r="U19" s="50">
        <f t="shared" si="0"/>
        <v>5139</v>
      </c>
      <c r="V19" s="50">
        <f t="shared" si="0"/>
        <v>3302</v>
      </c>
      <c r="W19" s="50">
        <f t="shared" si="0"/>
        <v>956</v>
      </c>
      <c r="X19" s="50">
        <f t="shared" si="0"/>
        <v>4885</v>
      </c>
      <c r="Y19" s="50">
        <f t="shared" si="0"/>
        <v>3270</v>
      </c>
      <c r="Z19" s="50">
        <f t="shared" si="0"/>
        <v>2854</v>
      </c>
      <c r="AA19" s="50">
        <f t="shared" si="0"/>
        <v>3720</v>
      </c>
      <c r="AB19" s="50">
        <f t="shared" si="0"/>
        <v>1100</v>
      </c>
      <c r="AC19" s="50">
        <f t="shared" si="0"/>
        <v>1053</v>
      </c>
      <c r="AD19" s="50">
        <f t="shared" si="0"/>
        <v>3350</v>
      </c>
      <c r="AE19" s="50">
        <f t="shared" si="0"/>
        <v>5400</v>
      </c>
      <c r="AF19" s="50">
        <f t="shared" si="0"/>
        <v>3627</v>
      </c>
      <c r="AG19" s="50">
        <f t="shared" si="0"/>
        <v>3375</v>
      </c>
      <c r="AH19" s="50">
        <f t="shared" si="0"/>
        <v>327</v>
      </c>
      <c r="AI19" s="50">
        <f t="shared" si="0"/>
        <v>1793</v>
      </c>
      <c r="AJ19" s="50">
        <f t="shared" si="0"/>
        <v>3150</v>
      </c>
      <c r="AK19" s="50">
        <f t="shared" si="0"/>
        <v>327</v>
      </c>
      <c r="AL19" s="50">
        <f t="shared" si="0"/>
        <v>1200</v>
      </c>
      <c r="AM19" s="50">
        <f t="shared" si="0"/>
        <v>3942</v>
      </c>
      <c r="AN19" s="50">
        <f t="shared" si="0"/>
        <v>4390</v>
      </c>
      <c r="AO19" s="50">
        <f t="shared" si="0"/>
        <v>550</v>
      </c>
      <c r="AP19" s="50">
        <f t="shared" si="0"/>
        <v>450</v>
      </c>
      <c r="AQ19" s="50">
        <f t="shared" si="0"/>
        <v>1400</v>
      </c>
      <c r="AR19" s="50">
        <f t="shared" si="0"/>
        <v>1500</v>
      </c>
      <c r="AS19" s="50">
        <f t="shared" si="0"/>
        <v>400</v>
      </c>
      <c r="AT19" s="50">
        <f t="shared" si="0"/>
        <v>500</v>
      </c>
      <c r="AU19" s="50">
        <f t="shared" si="0"/>
        <v>125</v>
      </c>
      <c r="AV19" s="50">
        <f t="shared" si="0"/>
        <v>220</v>
      </c>
      <c r="AW19" s="50">
        <f t="shared" si="0"/>
        <v>731</v>
      </c>
      <c r="AX19" s="50">
        <f t="shared" si="0"/>
        <v>8260</v>
      </c>
      <c r="AY19" s="50">
        <f t="shared" si="0"/>
        <v>15000</v>
      </c>
      <c r="AZ19" s="50">
        <f t="shared" si="0"/>
        <v>0</v>
      </c>
      <c r="BA19" s="50">
        <f t="shared" si="0"/>
        <v>0</v>
      </c>
      <c r="BB19" s="51"/>
      <c r="BC19" s="15"/>
      <c r="BD19" s="10" t="s">
        <v>132</v>
      </c>
      <c r="BE19" s="16"/>
    </row>
    <row r="20" spans="1:57" ht="57" hidden="1" x14ac:dyDescent="0.2">
      <c r="B20" s="17" t="s">
        <v>133</v>
      </c>
      <c r="F20" s="43" t="str">
        <f>B20</f>
        <v>8.0</v>
      </c>
      <c r="G20" s="52"/>
      <c r="H20" s="45" t="s">
        <v>131</v>
      </c>
      <c r="I20" s="50">
        <f t="shared" ref="I20:BA20" si="1">SUM(I21:I22)</f>
        <v>0</v>
      </c>
      <c r="J20" s="50">
        <f t="shared" si="1"/>
        <v>0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0</v>
      </c>
      <c r="O20" s="50">
        <f t="shared" si="1"/>
        <v>0</v>
      </c>
      <c r="P20" s="50">
        <f t="shared" si="1"/>
        <v>0</v>
      </c>
      <c r="Q20" s="50">
        <f t="shared" si="1"/>
        <v>0</v>
      </c>
      <c r="R20" s="50">
        <f t="shared" si="1"/>
        <v>0</v>
      </c>
      <c r="S20" s="50">
        <f t="shared" si="1"/>
        <v>0</v>
      </c>
      <c r="T20" s="50">
        <f t="shared" si="1"/>
        <v>0</v>
      </c>
      <c r="U20" s="50">
        <f t="shared" si="1"/>
        <v>0</v>
      </c>
      <c r="V20" s="50">
        <f t="shared" si="1"/>
        <v>0</v>
      </c>
      <c r="W20" s="50">
        <f t="shared" si="1"/>
        <v>0</v>
      </c>
      <c r="X20" s="50">
        <f t="shared" si="1"/>
        <v>0</v>
      </c>
      <c r="Y20" s="50">
        <f t="shared" si="1"/>
        <v>0</v>
      </c>
      <c r="Z20" s="50">
        <f t="shared" si="1"/>
        <v>0</v>
      </c>
      <c r="AA20" s="50">
        <f t="shared" si="1"/>
        <v>0</v>
      </c>
      <c r="AB20" s="50">
        <f t="shared" si="1"/>
        <v>0</v>
      </c>
      <c r="AC20" s="50">
        <f t="shared" si="1"/>
        <v>0</v>
      </c>
      <c r="AD20" s="50">
        <f t="shared" si="1"/>
        <v>0</v>
      </c>
      <c r="AE20" s="50">
        <f t="shared" si="1"/>
        <v>0</v>
      </c>
      <c r="AF20" s="50">
        <f t="shared" si="1"/>
        <v>0</v>
      </c>
      <c r="AG20" s="50">
        <f t="shared" si="1"/>
        <v>0</v>
      </c>
      <c r="AH20" s="50">
        <f t="shared" si="1"/>
        <v>0</v>
      </c>
      <c r="AI20" s="50">
        <f t="shared" si="1"/>
        <v>0</v>
      </c>
      <c r="AJ20" s="50">
        <f t="shared" si="1"/>
        <v>0</v>
      </c>
      <c r="AK20" s="50">
        <f t="shared" si="1"/>
        <v>0</v>
      </c>
      <c r="AL20" s="50">
        <f t="shared" si="1"/>
        <v>0</v>
      </c>
      <c r="AM20" s="50">
        <f t="shared" si="1"/>
        <v>0</v>
      </c>
      <c r="AN20" s="50">
        <f t="shared" si="1"/>
        <v>0</v>
      </c>
      <c r="AO20" s="50">
        <f t="shared" si="1"/>
        <v>0</v>
      </c>
      <c r="AP20" s="50">
        <f t="shared" si="1"/>
        <v>0</v>
      </c>
      <c r="AQ20" s="50">
        <f t="shared" si="1"/>
        <v>0</v>
      </c>
      <c r="AR20" s="50">
        <f t="shared" si="1"/>
        <v>0</v>
      </c>
      <c r="AS20" s="50">
        <f t="shared" si="1"/>
        <v>0</v>
      </c>
      <c r="AT20" s="50">
        <f t="shared" si="1"/>
        <v>0</v>
      </c>
      <c r="AU20" s="50">
        <f t="shared" si="1"/>
        <v>0</v>
      </c>
      <c r="AV20" s="50">
        <f t="shared" si="1"/>
        <v>0</v>
      </c>
      <c r="AW20" s="50">
        <f t="shared" si="1"/>
        <v>0</v>
      </c>
      <c r="AX20" s="50">
        <f t="shared" si="1"/>
        <v>0</v>
      </c>
      <c r="AY20" s="50">
        <f t="shared" si="1"/>
        <v>0</v>
      </c>
      <c r="AZ20" s="50">
        <f t="shared" si="1"/>
        <v>0</v>
      </c>
      <c r="BA20" s="50">
        <f t="shared" si="1"/>
        <v>0</v>
      </c>
      <c r="BB20" s="51" t="s">
        <v>134</v>
      </c>
      <c r="BC20" s="15"/>
      <c r="BD20" s="10" t="s">
        <v>135</v>
      </c>
      <c r="BE20" s="16"/>
    </row>
    <row r="21" spans="1:57" ht="71.25" hidden="1" x14ac:dyDescent="0.2">
      <c r="B21" s="17"/>
      <c r="C21" s="2">
        <v>1</v>
      </c>
      <c r="F21" s="53" t="str">
        <f>B20&amp;"."&amp;C21</f>
        <v>8.0.1</v>
      </c>
      <c r="G21" s="54"/>
      <c r="H21" s="45" t="s">
        <v>131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1" t="s">
        <v>136</v>
      </c>
      <c r="BC21" s="15"/>
      <c r="BD21" s="10" t="s">
        <v>137</v>
      </c>
      <c r="BE21" s="16"/>
    </row>
    <row r="22" spans="1:57" hidden="1" x14ac:dyDescent="0.2">
      <c r="B22" s="17"/>
      <c r="F22" s="56"/>
      <c r="G22" s="57" t="s">
        <v>138</v>
      </c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15"/>
      <c r="BD22" s="10"/>
      <c r="BE22" s="16"/>
    </row>
    <row r="23" spans="1:57" ht="57" x14ac:dyDescent="0.2">
      <c r="B23" s="17" t="s">
        <v>139</v>
      </c>
      <c r="D23" s="1"/>
      <c r="F23" s="43" t="str">
        <f>B23</f>
        <v>8.1</v>
      </c>
      <c r="G23" s="52">
        <v>2018</v>
      </c>
      <c r="H23" s="45" t="s">
        <v>131</v>
      </c>
      <c r="I23" s="50">
        <f t="shared" ref="I23:BA23" si="2">SUM(I24:I26)</f>
        <v>177782.07</v>
      </c>
      <c r="J23" s="50">
        <f t="shared" si="2"/>
        <v>0</v>
      </c>
      <c r="K23" s="50">
        <f t="shared" si="2"/>
        <v>6702</v>
      </c>
      <c r="L23" s="50">
        <f t="shared" si="2"/>
        <v>10309</v>
      </c>
      <c r="M23" s="50">
        <f t="shared" si="2"/>
        <v>3550</v>
      </c>
      <c r="N23" s="50">
        <f t="shared" si="2"/>
        <v>7307.97</v>
      </c>
      <c r="O23" s="50">
        <f t="shared" si="2"/>
        <v>5217.5200000000004</v>
      </c>
      <c r="P23" s="50">
        <f t="shared" si="2"/>
        <v>10101</v>
      </c>
      <c r="Q23" s="50">
        <f t="shared" si="2"/>
        <v>10000</v>
      </c>
      <c r="R23" s="50">
        <f t="shared" si="2"/>
        <v>10631</v>
      </c>
      <c r="S23" s="50">
        <f t="shared" si="2"/>
        <v>21867.58</v>
      </c>
      <c r="T23" s="50">
        <f t="shared" si="2"/>
        <v>5800</v>
      </c>
      <c r="U23" s="50">
        <f t="shared" si="2"/>
        <v>5139</v>
      </c>
      <c r="V23" s="50">
        <f t="shared" si="2"/>
        <v>3302</v>
      </c>
      <c r="W23" s="50">
        <f t="shared" si="2"/>
        <v>956</v>
      </c>
      <c r="X23" s="50">
        <f t="shared" si="2"/>
        <v>4885</v>
      </c>
      <c r="Y23" s="50">
        <f t="shared" si="2"/>
        <v>3270</v>
      </c>
      <c r="Z23" s="50">
        <f t="shared" si="2"/>
        <v>2854</v>
      </c>
      <c r="AA23" s="50">
        <f t="shared" si="2"/>
        <v>3720</v>
      </c>
      <c r="AB23" s="50">
        <f t="shared" si="2"/>
        <v>1100</v>
      </c>
      <c r="AC23" s="50">
        <f t="shared" si="2"/>
        <v>1053</v>
      </c>
      <c r="AD23" s="50">
        <f t="shared" si="2"/>
        <v>3350</v>
      </c>
      <c r="AE23" s="50">
        <f t="shared" si="2"/>
        <v>5400</v>
      </c>
      <c r="AF23" s="50">
        <f t="shared" si="2"/>
        <v>3627</v>
      </c>
      <c r="AG23" s="50">
        <f t="shared" si="2"/>
        <v>3375</v>
      </c>
      <c r="AH23" s="50">
        <f t="shared" si="2"/>
        <v>327</v>
      </c>
      <c r="AI23" s="50">
        <f t="shared" si="2"/>
        <v>1793</v>
      </c>
      <c r="AJ23" s="50">
        <f t="shared" si="2"/>
        <v>3150</v>
      </c>
      <c r="AK23" s="50">
        <f t="shared" si="2"/>
        <v>327</v>
      </c>
      <c r="AL23" s="50">
        <f t="shared" si="2"/>
        <v>1200</v>
      </c>
      <c r="AM23" s="50">
        <f t="shared" si="2"/>
        <v>3942</v>
      </c>
      <c r="AN23" s="50">
        <f t="shared" si="2"/>
        <v>4390</v>
      </c>
      <c r="AO23" s="50">
        <f t="shared" si="2"/>
        <v>550</v>
      </c>
      <c r="AP23" s="50">
        <f t="shared" si="2"/>
        <v>450</v>
      </c>
      <c r="AQ23" s="50">
        <f t="shared" si="2"/>
        <v>1400</v>
      </c>
      <c r="AR23" s="50">
        <f t="shared" si="2"/>
        <v>1500</v>
      </c>
      <c r="AS23" s="50">
        <f t="shared" si="2"/>
        <v>400</v>
      </c>
      <c r="AT23" s="50">
        <f t="shared" si="2"/>
        <v>500</v>
      </c>
      <c r="AU23" s="50">
        <f t="shared" si="2"/>
        <v>125</v>
      </c>
      <c r="AV23" s="50">
        <f t="shared" si="2"/>
        <v>220</v>
      </c>
      <c r="AW23" s="50">
        <f t="shared" si="2"/>
        <v>731</v>
      </c>
      <c r="AX23" s="50">
        <f t="shared" si="2"/>
        <v>8260</v>
      </c>
      <c r="AY23" s="50">
        <f t="shared" si="2"/>
        <v>15000</v>
      </c>
      <c r="AZ23" s="50">
        <f t="shared" si="2"/>
        <v>0</v>
      </c>
      <c r="BA23" s="50">
        <f t="shared" si="2"/>
        <v>0</v>
      </c>
      <c r="BB23" s="51" t="s">
        <v>134</v>
      </c>
      <c r="BC23" s="15"/>
      <c r="BD23" s="10" t="s">
        <v>135</v>
      </c>
      <c r="BE23" s="16"/>
    </row>
    <row r="24" spans="1:57" ht="71.25" x14ac:dyDescent="0.2">
      <c r="B24" s="17"/>
      <c r="C24" s="2">
        <v>1</v>
      </c>
      <c r="F24" s="53" t="str">
        <f>B23&amp;"."&amp;C24</f>
        <v>8.1.1</v>
      </c>
      <c r="G24" s="54" t="s">
        <v>140</v>
      </c>
      <c r="H24" s="45" t="s">
        <v>131</v>
      </c>
      <c r="I24" s="55">
        <f>K24+L24+M24+N24+O24+P24+Q24+R24+S24+T24+U24+V24+W24+X24+Y24+Z24+AA24+AB24+AC24+AD24+AE24+AF24+AG24+AH24+AI24+AJ24+AK24+AL24+AM24+AN24+AO24+AP24+AQ24+AR24+AS24+AT24+AU24+AV24+AW24+AX24+AY24</f>
        <v>124160.07</v>
      </c>
      <c r="J24" s="55"/>
      <c r="K24" s="55">
        <v>6702</v>
      </c>
      <c r="L24" s="55">
        <v>10309</v>
      </c>
      <c r="M24" s="55">
        <v>3550</v>
      </c>
      <c r="N24" s="55">
        <v>7307.97</v>
      </c>
      <c r="O24" s="55">
        <v>5217.5200000000004</v>
      </c>
      <c r="P24" s="55">
        <v>10101</v>
      </c>
      <c r="Q24" s="55">
        <v>10000</v>
      </c>
      <c r="R24" s="55">
        <v>10631</v>
      </c>
      <c r="S24" s="55">
        <v>21867.58</v>
      </c>
      <c r="T24" s="55">
        <v>5800</v>
      </c>
      <c r="U24" s="55">
        <v>5139</v>
      </c>
      <c r="V24" s="55"/>
      <c r="W24" s="55">
        <v>956</v>
      </c>
      <c r="X24" s="55"/>
      <c r="Y24" s="55"/>
      <c r="Z24" s="55"/>
      <c r="AA24" s="55"/>
      <c r="AB24" s="55"/>
      <c r="AC24" s="55"/>
      <c r="AD24" s="55">
        <v>1819</v>
      </c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>
        <v>1500</v>
      </c>
      <c r="AS24" s="55"/>
      <c r="AT24" s="55"/>
      <c r="AU24" s="55"/>
      <c r="AV24" s="55"/>
      <c r="AW24" s="55"/>
      <c r="AX24" s="55">
        <v>8260</v>
      </c>
      <c r="AY24" s="55">
        <v>15000</v>
      </c>
      <c r="AZ24" s="55">
        <v>0</v>
      </c>
      <c r="BA24" s="55"/>
      <c r="BB24" s="51" t="s">
        <v>136</v>
      </c>
      <c r="BC24" s="15"/>
      <c r="BD24" s="10" t="s">
        <v>137</v>
      </c>
      <c r="BE24" s="16"/>
    </row>
    <row r="25" spans="1:57" ht="71.25" x14ac:dyDescent="0.2">
      <c r="B25" s="17"/>
      <c r="C25" s="2">
        <v>2</v>
      </c>
      <c r="E25" s="1" t="s">
        <v>0</v>
      </c>
      <c r="F25" s="53" t="str">
        <f>$B$23&amp;"."&amp;$C$25</f>
        <v>8.1.2</v>
      </c>
      <c r="G25" s="54" t="s">
        <v>141</v>
      </c>
      <c r="H25" s="45" t="s">
        <v>131</v>
      </c>
      <c r="I25" s="55">
        <f>K25+L25+M25+N25+O25+P25+Q25+R25+S25+T25+U25+V25+W25+X25+Y25+Z25+AA25+AB25+AC25+AD25+AE25+AF25+AG25+AH25+AI25+AJ25+AK25+AL25+AM25+AN25+AO25+AP25+AQ25+AR25+AS25+AT25+AU25+AV25+AW25+AX25+AY25</f>
        <v>53622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>
        <v>3302</v>
      </c>
      <c r="W25" s="55"/>
      <c r="X25" s="55">
        <v>4885</v>
      </c>
      <c r="Y25" s="55">
        <v>3270</v>
      </c>
      <c r="Z25" s="55">
        <v>2854</v>
      </c>
      <c r="AA25" s="55">
        <v>3720</v>
      </c>
      <c r="AB25" s="55">
        <v>1100</v>
      </c>
      <c r="AC25" s="55">
        <v>1053</v>
      </c>
      <c r="AD25" s="55">
        <v>1531</v>
      </c>
      <c r="AE25" s="55">
        <v>5400</v>
      </c>
      <c r="AF25" s="55">
        <v>3627</v>
      </c>
      <c r="AG25" s="55">
        <v>3375</v>
      </c>
      <c r="AH25" s="55">
        <v>327</v>
      </c>
      <c r="AI25" s="55">
        <v>1793</v>
      </c>
      <c r="AJ25" s="55">
        <v>3150</v>
      </c>
      <c r="AK25" s="55">
        <v>327</v>
      </c>
      <c r="AL25" s="55">
        <v>1200</v>
      </c>
      <c r="AM25" s="55">
        <v>3942</v>
      </c>
      <c r="AN25" s="55">
        <v>4390</v>
      </c>
      <c r="AO25" s="55">
        <v>550</v>
      </c>
      <c r="AP25" s="55">
        <v>450</v>
      </c>
      <c r="AQ25" s="55">
        <v>1400</v>
      </c>
      <c r="AR25" s="55"/>
      <c r="AS25" s="55">
        <v>400</v>
      </c>
      <c r="AT25" s="55">
        <v>500</v>
      </c>
      <c r="AU25" s="55">
        <v>125</v>
      </c>
      <c r="AV25" s="55">
        <v>220</v>
      </c>
      <c r="AW25" s="55">
        <v>731</v>
      </c>
      <c r="AX25" s="55"/>
      <c r="AY25" s="55"/>
      <c r="AZ25" s="55"/>
      <c r="BA25" s="55"/>
      <c r="BB25" s="51" t="s">
        <v>136</v>
      </c>
      <c r="BC25" s="15"/>
      <c r="BD25" s="10" t="s">
        <v>137</v>
      </c>
      <c r="BE25" s="16"/>
    </row>
    <row r="26" spans="1:57" x14ac:dyDescent="0.2">
      <c r="B26" s="17"/>
      <c r="F26" s="60"/>
      <c r="G26" s="57" t="s">
        <v>138</v>
      </c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15"/>
      <c r="BD26" s="10"/>
      <c r="BE26" s="16"/>
    </row>
    <row r="27" spans="1:57" x14ac:dyDescent="0.2">
      <c r="F27" s="60"/>
      <c r="G27" s="58" t="s">
        <v>142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18"/>
      <c r="BD27" s="10"/>
      <c r="BE27" s="16"/>
    </row>
    <row r="28" spans="1:57" ht="28.5" x14ac:dyDescent="0.2">
      <c r="F28" s="43" t="s">
        <v>143</v>
      </c>
      <c r="G28" s="44" t="s">
        <v>144</v>
      </c>
      <c r="H28" s="45" t="s">
        <v>58</v>
      </c>
      <c r="I28" s="45" t="s">
        <v>58</v>
      </c>
      <c r="J28" s="45" t="s">
        <v>58</v>
      </c>
      <c r="K28" s="45" t="s">
        <v>58</v>
      </c>
      <c r="L28" s="45" t="s">
        <v>58</v>
      </c>
      <c r="M28" s="45" t="s">
        <v>58</v>
      </c>
      <c r="N28" s="45" t="s">
        <v>58</v>
      </c>
      <c r="O28" s="45" t="s">
        <v>58</v>
      </c>
      <c r="P28" s="45" t="s">
        <v>58</v>
      </c>
      <c r="Q28" s="45" t="s">
        <v>58</v>
      </c>
      <c r="R28" s="45" t="s">
        <v>58</v>
      </c>
      <c r="S28" s="45" t="s">
        <v>58</v>
      </c>
      <c r="T28" s="45" t="s">
        <v>58</v>
      </c>
      <c r="U28" s="45" t="s">
        <v>58</v>
      </c>
      <c r="V28" s="45" t="s">
        <v>58</v>
      </c>
      <c r="W28" s="45" t="s">
        <v>58</v>
      </c>
      <c r="X28" s="45" t="s">
        <v>58</v>
      </c>
      <c r="Y28" s="45" t="s">
        <v>58</v>
      </c>
      <c r="Z28" s="45" t="s">
        <v>58</v>
      </c>
      <c r="AA28" s="45" t="s">
        <v>58</v>
      </c>
      <c r="AB28" s="45" t="s">
        <v>58</v>
      </c>
      <c r="AC28" s="45" t="s">
        <v>58</v>
      </c>
      <c r="AD28" s="45" t="s">
        <v>58</v>
      </c>
      <c r="AE28" s="45" t="s">
        <v>58</v>
      </c>
      <c r="AF28" s="45" t="s">
        <v>58</v>
      </c>
      <c r="AG28" s="45" t="s">
        <v>58</v>
      </c>
      <c r="AH28" s="45" t="s">
        <v>58</v>
      </c>
      <c r="AI28" s="45" t="s">
        <v>58</v>
      </c>
      <c r="AJ28" s="45" t="s">
        <v>58</v>
      </c>
      <c r="AK28" s="45" t="s">
        <v>58</v>
      </c>
      <c r="AL28" s="45" t="s">
        <v>58</v>
      </c>
      <c r="AM28" s="45" t="s">
        <v>58</v>
      </c>
      <c r="AN28" s="45" t="s">
        <v>58</v>
      </c>
      <c r="AO28" s="45" t="s">
        <v>58</v>
      </c>
      <c r="AP28" s="45" t="s">
        <v>58</v>
      </c>
      <c r="AQ28" s="45" t="s">
        <v>58</v>
      </c>
      <c r="AR28" s="45" t="s">
        <v>58</v>
      </c>
      <c r="AS28" s="45" t="s">
        <v>58</v>
      </c>
      <c r="AT28" s="45" t="s">
        <v>58</v>
      </c>
      <c r="AU28" s="45" t="s">
        <v>58</v>
      </c>
      <c r="AV28" s="45" t="s">
        <v>58</v>
      </c>
      <c r="AW28" s="45" t="s">
        <v>58</v>
      </c>
      <c r="AX28" s="45" t="s">
        <v>58</v>
      </c>
      <c r="AY28" s="45" t="s">
        <v>58</v>
      </c>
      <c r="AZ28" s="45" t="s">
        <v>58</v>
      </c>
      <c r="BA28" s="45" t="s">
        <v>58</v>
      </c>
      <c r="BB28" s="61"/>
      <c r="BC28" s="18"/>
      <c r="BD28" s="10"/>
      <c r="BE28" s="16"/>
    </row>
    <row r="29" spans="1:57" x14ac:dyDescent="0.2">
      <c r="A29" s="19"/>
      <c r="B29" s="19"/>
      <c r="F29" s="43" t="s">
        <v>145</v>
      </c>
      <c r="G29" s="48" t="s">
        <v>146</v>
      </c>
      <c r="H29" s="45" t="s">
        <v>58</v>
      </c>
      <c r="I29" s="45" t="s">
        <v>58</v>
      </c>
      <c r="J29" s="45" t="s">
        <v>58</v>
      </c>
      <c r="K29" s="45" t="s">
        <v>58</v>
      </c>
      <c r="L29" s="45" t="s">
        <v>58</v>
      </c>
      <c r="M29" s="45" t="s">
        <v>58</v>
      </c>
      <c r="N29" s="45" t="s">
        <v>58</v>
      </c>
      <c r="O29" s="45" t="s">
        <v>58</v>
      </c>
      <c r="P29" s="45" t="s">
        <v>58</v>
      </c>
      <c r="Q29" s="45" t="s">
        <v>58</v>
      </c>
      <c r="R29" s="45" t="s">
        <v>58</v>
      </c>
      <c r="S29" s="45" t="s">
        <v>58</v>
      </c>
      <c r="T29" s="45" t="s">
        <v>58</v>
      </c>
      <c r="U29" s="45" t="s">
        <v>58</v>
      </c>
      <c r="V29" s="45" t="s">
        <v>58</v>
      </c>
      <c r="W29" s="45" t="s">
        <v>58</v>
      </c>
      <c r="X29" s="45" t="s">
        <v>58</v>
      </c>
      <c r="Y29" s="45" t="s">
        <v>58</v>
      </c>
      <c r="Z29" s="45" t="s">
        <v>58</v>
      </c>
      <c r="AA29" s="45" t="s">
        <v>58</v>
      </c>
      <c r="AB29" s="45" t="s">
        <v>58</v>
      </c>
      <c r="AC29" s="45" t="s">
        <v>58</v>
      </c>
      <c r="AD29" s="45" t="s">
        <v>58</v>
      </c>
      <c r="AE29" s="45" t="s">
        <v>58</v>
      </c>
      <c r="AF29" s="45" t="s">
        <v>58</v>
      </c>
      <c r="AG29" s="45" t="s">
        <v>58</v>
      </c>
      <c r="AH29" s="45" t="s">
        <v>58</v>
      </c>
      <c r="AI29" s="45" t="s">
        <v>58</v>
      </c>
      <c r="AJ29" s="45" t="s">
        <v>58</v>
      </c>
      <c r="AK29" s="45" t="s">
        <v>58</v>
      </c>
      <c r="AL29" s="45" t="s">
        <v>58</v>
      </c>
      <c r="AM29" s="45" t="s">
        <v>58</v>
      </c>
      <c r="AN29" s="45" t="s">
        <v>58</v>
      </c>
      <c r="AO29" s="45" t="s">
        <v>58</v>
      </c>
      <c r="AP29" s="45" t="s">
        <v>58</v>
      </c>
      <c r="AQ29" s="45" t="s">
        <v>58</v>
      </c>
      <c r="AR29" s="45" t="s">
        <v>58</v>
      </c>
      <c r="AS29" s="45" t="s">
        <v>58</v>
      </c>
      <c r="AT29" s="45" t="s">
        <v>58</v>
      </c>
      <c r="AU29" s="45" t="s">
        <v>58</v>
      </c>
      <c r="AV29" s="45" t="s">
        <v>58</v>
      </c>
      <c r="AW29" s="45" t="s">
        <v>58</v>
      </c>
      <c r="AX29" s="45" t="s">
        <v>58</v>
      </c>
      <c r="AY29" s="45" t="s">
        <v>58</v>
      </c>
      <c r="AZ29" s="45" t="s">
        <v>58</v>
      </c>
      <c r="BA29" s="45" t="s">
        <v>58</v>
      </c>
      <c r="BB29" s="61"/>
      <c r="BC29" s="18"/>
      <c r="BD29" s="10"/>
      <c r="BE29" s="16"/>
    </row>
    <row r="30" spans="1:57" x14ac:dyDescent="0.2">
      <c r="A30" s="19"/>
      <c r="B30" s="19"/>
      <c r="F30" s="43" t="s">
        <v>147</v>
      </c>
      <c r="G30" s="62" t="s">
        <v>148</v>
      </c>
      <c r="H30" s="45" t="s">
        <v>149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61"/>
      <c r="BC30" s="18"/>
      <c r="BD30" s="10"/>
      <c r="BE30" s="16"/>
    </row>
    <row r="31" spans="1:57" x14ac:dyDescent="0.2">
      <c r="A31" s="19"/>
      <c r="B31" s="19"/>
      <c r="F31" s="43" t="s">
        <v>150</v>
      </c>
      <c r="G31" s="62" t="s">
        <v>151</v>
      </c>
      <c r="H31" s="45" t="s">
        <v>149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61"/>
      <c r="BC31" s="18"/>
      <c r="BD31" s="10"/>
      <c r="BE31" s="16"/>
    </row>
    <row r="32" spans="1:57" x14ac:dyDescent="0.2">
      <c r="A32" s="19"/>
      <c r="B32" s="19"/>
      <c r="F32" s="43" t="s">
        <v>152</v>
      </c>
      <c r="G32" s="48" t="s">
        <v>153</v>
      </c>
      <c r="H32" s="45" t="s">
        <v>58</v>
      </c>
      <c r="I32" s="45" t="s">
        <v>58</v>
      </c>
      <c r="J32" s="45" t="s">
        <v>58</v>
      </c>
      <c r="K32" s="45" t="s">
        <v>58</v>
      </c>
      <c r="L32" s="45" t="s">
        <v>58</v>
      </c>
      <c r="M32" s="45" t="s">
        <v>58</v>
      </c>
      <c r="N32" s="45" t="s">
        <v>58</v>
      </c>
      <c r="O32" s="45" t="s">
        <v>58</v>
      </c>
      <c r="P32" s="45" t="s">
        <v>58</v>
      </c>
      <c r="Q32" s="45" t="s">
        <v>58</v>
      </c>
      <c r="R32" s="45" t="s">
        <v>58</v>
      </c>
      <c r="S32" s="45" t="s">
        <v>58</v>
      </c>
      <c r="T32" s="45" t="s">
        <v>58</v>
      </c>
      <c r="U32" s="45" t="s">
        <v>58</v>
      </c>
      <c r="V32" s="45" t="s">
        <v>58</v>
      </c>
      <c r="W32" s="45" t="s">
        <v>58</v>
      </c>
      <c r="X32" s="45" t="s">
        <v>58</v>
      </c>
      <c r="Y32" s="45" t="s">
        <v>58</v>
      </c>
      <c r="Z32" s="45" t="s">
        <v>58</v>
      </c>
      <c r="AA32" s="45" t="s">
        <v>58</v>
      </c>
      <c r="AB32" s="45" t="s">
        <v>58</v>
      </c>
      <c r="AC32" s="45" t="s">
        <v>58</v>
      </c>
      <c r="AD32" s="45" t="s">
        <v>58</v>
      </c>
      <c r="AE32" s="45" t="s">
        <v>58</v>
      </c>
      <c r="AF32" s="45" t="s">
        <v>58</v>
      </c>
      <c r="AG32" s="45" t="s">
        <v>58</v>
      </c>
      <c r="AH32" s="45" t="s">
        <v>58</v>
      </c>
      <c r="AI32" s="45" t="s">
        <v>58</v>
      </c>
      <c r="AJ32" s="45" t="s">
        <v>58</v>
      </c>
      <c r="AK32" s="45" t="s">
        <v>58</v>
      </c>
      <c r="AL32" s="45" t="s">
        <v>58</v>
      </c>
      <c r="AM32" s="45" t="s">
        <v>58</v>
      </c>
      <c r="AN32" s="45" t="s">
        <v>58</v>
      </c>
      <c r="AO32" s="45" t="s">
        <v>58</v>
      </c>
      <c r="AP32" s="45" t="s">
        <v>58</v>
      </c>
      <c r="AQ32" s="45" t="s">
        <v>58</v>
      </c>
      <c r="AR32" s="45" t="s">
        <v>58</v>
      </c>
      <c r="AS32" s="45" t="s">
        <v>58</v>
      </c>
      <c r="AT32" s="45" t="s">
        <v>58</v>
      </c>
      <c r="AU32" s="45" t="s">
        <v>58</v>
      </c>
      <c r="AV32" s="45" t="s">
        <v>58</v>
      </c>
      <c r="AW32" s="45" t="s">
        <v>58</v>
      </c>
      <c r="AX32" s="45" t="s">
        <v>58</v>
      </c>
      <c r="AY32" s="45" t="s">
        <v>58</v>
      </c>
      <c r="AZ32" s="45" t="s">
        <v>58</v>
      </c>
      <c r="BA32" s="45" t="s">
        <v>58</v>
      </c>
      <c r="BB32" s="61"/>
      <c r="BC32" s="18"/>
      <c r="BD32" s="10"/>
      <c r="BE32" s="2"/>
    </row>
    <row r="33" spans="1:57" ht="42.75" x14ac:dyDescent="0.2">
      <c r="A33" s="19"/>
      <c r="B33" s="19"/>
      <c r="F33" s="43" t="s">
        <v>154</v>
      </c>
      <c r="G33" s="62" t="s">
        <v>148</v>
      </c>
      <c r="H33" s="45" t="s">
        <v>155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61"/>
      <c r="BC33" s="18"/>
      <c r="BD33" s="10" t="s">
        <v>156</v>
      </c>
      <c r="BE33" s="2"/>
    </row>
    <row r="34" spans="1:57" ht="42.75" x14ac:dyDescent="0.2">
      <c r="A34" s="19"/>
      <c r="B34" s="19"/>
      <c r="F34" s="43" t="s">
        <v>157</v>
      </c>
      <c r="G34" s="62" t="s">
        <v>151</v>
      </c>
      <c r="H34" s="45" t="s">
        <v>155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61"/>
      <c r="BC34" s="18"/>
      <c r="BD34" s="10" t="s">
        <v>158</v>
      </c>
      <c r="BE34" s="2"/>
    </row>
    <row r="35" spans="1:57" ht="28.5" x14ac:dyDescent="0.2">
      <c r="A35" s="19"/>
      <c r="B35" s="19"/>
      <c r="F35" s="43" t="s">
        <v>159</v>
      </c>
      <c r="G35" s="48" t="s">
        <v>160</v>
      </c>
      <c r="H35" s="45" t="s">
        <v>58</v>
      </c>
      <c r="I35" s="45" t="s">
        <v>58</v>
      </c>
      <c r="J35" s="45" t="s">
        <v>58</v>
      </c>
      <c r="K35" s="45" t="s">
        <v>58</v>
      </c>
      <c r="L35" s="45" t="s">
        <v>58</v>
      </c>
      <c r="M35" s="45" t="s">
        <v>58</v>
      </c>
      <c r="N35" s="45" t="s">
        <v>58</v>
      </c>
      <c r="O35" s="45" t="s">
        <v>58</v>
      </c>
      <c r="P35" s="45" t="s">
        <v>58</v>
      </c>
      <c r="Q35" s="45" t="s">
        <v>58</v>
      </c>
      <c r="R35" s="45" t="s">
        <v>58</v>
      </c>
      <c r="S35" s="45" t="s">
        <v>58</v>
      </c>
      <c r="T35" s="45" t="s">
        <v>58</v>
      </c>
      <c r="U35" s="45" t="s">
        <v>58</v>
      </c>
      <c r="V35" s="45" t="s">
        <v>58</v>
      </c>
      <c r="W35" s="45" t="s">
        <v>58</v>
      </c>
      <c r="X35" s="45" t="s">
        <v>58</v>
      </c>
      <c r="Y35" s="45" t="s">
        <v>58</v>
      </c>
      <c r="Z35" s="45" t="s">
        <v>58</v>
      </c>
      <c r="AA35" s="45" t="s">
        <v>58</v>
      </c>
      <c r="AB35" s="45" t="s">
        <v>58</v>
      </c>
      <c r="AC35" s="45" t="s">
        <v>58</v>
      </c>
      <c r="AD35" s="45" t="s">
        <v>58</v>
      </c>
      <c r="AE35" s="45" t="s">
        <v>58</v>
      </c>
      <c r="AF35" s="45" t="s">
        <v>58</v>
      </c>
      <c r="AG35" s="45" t="s">
        <v>58</v>
      </c>
      <c r="AH35" s="45" t="s">
        <v>58</v>
      </c>
      <c r="AI35" s="45" t="s">
        <v>58</v>
      </c>
      <c r="AJ35" s="45" t="s">
        <v>58</v>
      </c>
      <c r="AK35" s="45" t="s">
        <v>58</v>
      </c>
      <c r="AL35" s="45" t="s">
        <v>58</v>
      </c>
      <c r="AM35" s="45" t="s">
        <v>58</v>
      </c>
      <c r="AN35" s="45" t="s">
        <v>58</v>
      </c>
      <c r="AO35" s="45" t="s">
        <v>58</v>
      </c>
      <c r="AP35" s="45" t="s">
        <v>58</v>
      </c>
      <c r="AQ35" s="45" t="s">
        <v>58</v>
      </c>
      <c r="AR35" s="45" t="s">
        <v>58</v>
      </c>
      <c r="AS35" s="45" t="s">
        <v>58</v>
      </c>
      <c r="AT35" s="45" t="s">
        <v>58</v>
      </c>
      <c r="AU35" s="45" t="s">
        <v>58</v>
      </c>
      <c r="AV35" s="45" t="s">
        <v>58</v>
      </c>
      <c r="AW35" s="45" t="s">
        <v>58</v>
      </c>
      <c r="AX35" s="45" t="s">
        <v>58</v>
      </c>
      <c r="AY35" s="45" t="s">
        <v>58</v>
      </c>
      <c r="AZ35" s="45" t="s">
        <v>58</v>
      </c>
      <c r="BA35" s="45" t="s">
        <v>58</v>
      </c>
      <c r="BB35" s="61"/>
      <c r="BC35" s="18"/>
      <c r="BD35" s="10"/>
      <c r="BE35" s="2"/>
    </row>
    <row r="36" spans="1:57" ht="28.5" x14ac:dyDescent="0.2">
      <c r="A36" s="19"/>
      <c r="B36" s="19"/>
      <c r="F36" s="43" t="s">
        <v>161</v>
      </c>
      <c r="G36" s="62" t="s">
        <v>148</v>
      </c>
      <c r="H36" s="45" t="s">
        <v>162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61"/>
      <c r="BC36" s="18"/>
      <c r="BD36" s="10" t="s">
        <v>163</v>
      </c>
      <c r="BE36" s="2"/>
    </row>
    <row r="37" spans="1:57" ht="28.5" x14ac:dyDescent="0.2">
      <c r="A37" s="19"/>
      <c r="B37" s="19"/>
      <c r="F37" s="43" t="s">
        <v>164</v>
      </c>
      <c r="G37" s="62" t="s">
        <v>151</v>
      </c>
      <c r="H37" s="45" t="s">
        <v>162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61"/>
      <c r="BC37" s="18"/>
      <c r="BD37" s="10" t="s">
        <v>165</v>
      </c>
      <c r="BE37" s="2"/>
    </row>
    <row r="38" spans="1:57" x14ac:dyDescent="0.2">
      <c r="A38" s="19"/>
      <c r="B38" s="19"/>
      <c r="F38" s="43" t="s">
        <v>166</v>
      </c>
      <c r="G38" s="48" t="s">
        <v>167</v>
      </c>
      <c r="H38" s="45" t="s">
        <v>58</v>
      </c>
      <c r="I38" s="45" t="s">
        <v>58</v>
      </c>
      <c r="J38" s="45" t="s">
        <v>58</v>
      </c>
      <c r="K38" s="45" t="s">
        <v>58</v>
      </c>
      <c r="L38" s="45" t="s">
        <v>58</v>
      </c>
      <c r="M38" s="45" t="s">
        <v>58</v>
      </c>
      <c r="N38" s="45" t="s">
        <v>58</v>
      </c>
      <c r="O38" s="45" t="s">
        <v>58</v>
      </c>
      <c r="P38" s="45" t="s">
        <v>58</v>
      </c>
      <c r="Q38" s="45" t="s">
        <v>58</v>
      </c>
      <c r="R38" s="45" t="s">
        <v>58</v>
      </c>
      <c r="S38" s="45" t="s">
        <v>58</v>
      </c>
      <c r="T38" s="45" t="s">
        <v>58</v>
      </c>
      <c r="U38" s="45" t="s">
        <v>58</v>
      </c>
      <c r="V38" s="45" t="s">
        <v>58</v>
      </c>
      <c r="W38" s="45" t="s">
        <v>58</v>
      </c>
      <c r="X38" s="45" t="s">
        <v>58</v>
      </c>
      <c r="Y38" s="45" t="s">
        <v>58</v>
      </c>
      <c r="Z38" s="45" t="s">
        <v>58</v>
      </c>
      <c r="AA38" s="45" t="s">
        <v>58</v>
      </c>
      <c r="AB38" s="45" t="s">
        <v>58</v>
      </c>
      <c r="AC38" s="45" t="s">
        <v>58</v>
      </c>
      <c r="AD38" s="45" t="s">
        <v>58</v>
      </c>
      <c r="AE38" s="45" t="s">
        <v>58</v>
      </c>
      <c r="AF38" s="45" t="s">
        <v>58</v>
      </c>
      <c r="AG38" s="45" t="s">
        <v>58</v>
      </c>
      <c r="AH38" s="45" t="s">
        <v>58</v>
      </c>
      <c r="AI38" s="45" t="s">
        <v>58</v>
      </c>
      <c r="AJ38" s="45" t="s">
        <v>58</v>
      </c>
      <c r="AK38" s="45" t="s">
        <v>58</v>
      </c>
      <c r="AL38" s="45" t="s">
        <v>58</v>
      </c>
      <c r="AM38" s="45" t="s">
        <v>58</v>
      </c>
      <c r="AN38" s="45" t="s">
        <v>58</v>
      </c>
      <c r="AO38" s="45" t="s">
        <v>58</v>
      </c>
      <c r="AP38" s="45" t="s">
        <v>58</v>
      </c>
      <c r="AQ38" s="45" t="s">
        <v>58</v>
      </c>
      <c r="AR38" s="45" t="s">
        <v>58</v>
      </c>
      <c r="AS38" s="45" t="s">
        <v>58</v>
      </c>
      <c r="AT38" s="45" t="s">
        <v>58</v>
      </c>
      <c r="AU38" s="45" t="s">
        <v>58</v>
      </c>
      <c r="AV38" s="45" t="s">
        <v>58</v>
      </c>
      <c r="AW38" s="45" t="s">
        <v>58</v>
      </c>
      <c r="AX38" s="45" t="s">
        <v>58</v>
      </c>
      <c r="AY38" s="45" t="s">
        <v>58</v>
      </c>
      <c r="AZ38" s="45" t="s">
        <v>58</v>
      </c>
      <c r="BA38" s="45" t="s">
        <v>58</v>
      </c>
      <c r="BB38" s="61"/>
      <c r="BC38" s="18"/>
      <c r="BD38" s="10"/>
      <c r="BE38" s="2"/>
    </row>
    <row r="39" spans="1:57" ht="28.5" x14ac:dyDescent="0.2">
      <c r="A39" s="19"/>
      <c r="B39" s="19"/>
      <c r="F39" s="43" t="s">
        <v>168</v>
      </c>
      <c r="G39" s="62" t="s">
        <v>148</v>
      </c>
      <c r="H39" s="45" t="s">
        <v>169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61"/>
      <c r="BC39" s="18"/>
      <c r="BD39" s="10" t="s">
        <v>170</v>
      </c>
      <c r="BE39" s="2"/>
    </row>
    <row r="40" spans="1:57" ht="28.5" x14ac:dyDescent="0.2">
      <c r="A40" s="19"/>
      <c r="B40" s="19"/>
      <c r="F40" s="43" t="s">
        <v>171</v>
      </c>
      <c r="G40" s="62" t="s">
        <v>151</v>
      </c>
      <c r="H40" s="45" t="s">
        <v>169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61"/>
      <c r="BC40" s="18"/>
      <c r="BD40" s="10" t="s">
        <v>172</v>
      </c>
      <c r="BE40" s="2"/>
    </row>
    <row r="41" spans="1:57" x14ac:dyDescent="0.2">
      <c r="A41" s="19"/>
      <c r="B41" s="19"/>
      <c r="F41" s="43" t="s">
        <v>173</v>
      </c>
      <c r="G41" s="48" t="s">
        <v>174</v>
      </c>
      <c r="H41" s="45" t="s">
        <v>58</v>
      </c>
      <c r="I41" s="45" t="s">
        <v>58</v>
      </c>
      <c r="J41" s="45" t="s">
        <v>58</v>
      </c>
      <c r="K41" s="45" t="s">
        <v>58</v>
      </c>
      <c r="L41" s="45" t="s">
        <v>58</v>
      </c>
      <c r="M41" s="45" t="s">
        <v>58</v>
      </c>
      <c r="N41" s="45" t="s">
        <v>58</v>
      </c>
      <c r="O41" s="45" t="s">
        <v>58</v>
      </c>
      <c r="P41" s="45" t="s">
        <v>58</v>
      </c>
      <c r="Q41" s="45" t="s">
        <v>58</v>
      </c>
      <c r="R41" s="45" t="s">
        <v>58</v>
      </c>
      <c r="S41" s="45" t="s">
        <v>58</v>
      </c>
      <c r="T41" s="45" t="s">
        <v>58</v>
      </c>
      <c r="U41" s="45" t="s">
        <v>58</v>
      </c>
      <c r="V41" s="45" t="s">
        <v>58</v>
      </c>
      <c r="W41" s="45" t="s">
        <v>58</v>
      </c>
      <c r="X41" s="45" t="s">
        <v>58</v>
      </c>
      <c r="Y41" s="45" t="s">
        <v>58</v>
      </c>
      <c r="Z41" s="45" t="s">
        <v>58</v>
      </c>
      <c r="AA41" s="45" t="s">
        <v>58</v>
      </c>
      <c r="AB41" s="45" t="s">
        <v>58</v>
      </c>
      <c r="AC41" s="45" t="s">
        <v>58</v>
      </c>
      <c r="AD41" s="45" t="s">
        <v>58</v>
      </c>
      <c r="AE41" s="45" t="s">
        <v>58</v>
      </c>
      <c r="AF41" s="45" t="s">
        <v>58</v>
      </c>
      <c r="AG41" s="45" t="s">
        <v>58</v>
      </c>
      <c r="AH41" s="45" t="s">
        <v>58</v>
      </c>
      <c r="AI41" s="45" t="s">
        <v>58</v>
      </c>
      <c r="AJ41" s="45" t="s">
        <v>58</v>
      </c>
      <c r="AK41" s="45" t="s">
        <v>58</v>
      </c>
      <c r="AL41" s="45" t="s">
        <v>58</v>
      </c>
      <c r="AM41" s="45" t="s">
        <v>58</v>
      </c>
      <c r="AN41" s="45" t="s">
        <v>58</v>
      </c>
      <c r="AO41" s="45" t="s">
        <v>58</v>
      </c>
      <c r="AP41" s="45" t="s">
        <v>58</v>
      </c>
      <c r="AQ41" s="45" t="s">
        <v>58</v>
      </c>
      <c r="AR41" s="45" t="s">
        <v>58</v>
      </c>
      <c r="AS41" s="45" t="s">
        <v>58</v>
      </c>
      <c r="AT41" s="45" t="s">
        <v>58</v>
      </c>
      <c r="AU41" s="45" t="s">
        <v>58</v>
      </c>
      <c r="AV41" s="45" t="s">
        <v>58</v>
      </c>
      <c r="AW41" s="45" t="s">
        <v>58</v>
      </c>
      <c r="AX41" s="45" t="s">
        <v>58</v>
      </c>
      <c r="AY41" s="45" t="s">
        <v>58</v>
      </c>
      <c r="AZ41" s="45" t="s">
        <v>58</v>
      </c>
      <c r="BA41" s="45" t="s">
        <v>58</v>
      </c>
      <c r="BB41" s="61"/>
      <c r="BC41" s="18"/>
      <c r="BD41" s="10"/>
      <c r="BE41" s="2"/>
    </row>
    <row r="42" spans="1:57" x14ac:dyDescent="0.2">
      <c r="A42" s="19"/>
      <c r="B42" s="19"/>
      <c r="F42" s="43" t="s">
        <v>175</v>
      </c>
      <c r="G42" s="62" t="s">
        <v>148</v>
      </c>
      <c r="H42" s="45" t="s">
        <v>176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61"/>
      <c r="BC42" s="18"/>
      <c r="BD42" s="10" t="s">
        <v>177</v>
      </c>
      <c r="BE42" s="2"/>
    </row>
    <row r="43" spans="1:57" x14ac:dyDescent="0.2">
      <c r="A43" s="19"/>
      <c r="B43" s="19"/>
      <c r="F43" s="43" t="s">
        <v>178</v>
      </c>
      <c r="G43" s="62" t="s">
        <v>151</v>
      </c>
      <c r="H43" s="45" t="s">
        <v>176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61"/>
      <c r="BC43" s="18"/>
      <c r="BD43" s="10" t="s">
        <v>179</v>
      </c>
      <c r="BE43" s="2"/>
    </row>
    <row r="44" spans="1:57" x14ac:dyDescent="0.2">
      <c r="A44" s="19"/>
      <c r="B44" s="19"/>
      <c r="F44" s="43" t="s">
        <v>180</v>
      </c>
      <c r="G44" s="48" t="s">
        <v>181</v>
      </c>
      <c r="H44" s="45" t="s">
        <v>58</v>
      </c>
      <c r="I44" s="45" t="s">
        <v>58</v>
      </c>
      <c r="J44" s="45" t="s">
        <v>58</v>
      </c>
      <c r="K44" s="45" t="s">
        <v>58</v>
      </c>
      <c r="L44" s="45" t="s">
        <v>58</v>
      </c>
      <c r="M44" s="45" t="s">
        <v>58</v>
      </c>
      <c r="N44" s="45" t="s">
        <v>58</v>
      </c>
      <c r="O44" s="45" t="s">
        <v>58</v>
      </c>
      <c r="P44" s="45" t="s">
        <v>58</v>
      </c>
      <c r="Q44" s="45" t="s">
        <v>58</v>
      </c>
      <c r="R44" s="45" t="s">
        <v>58</v>
      </c>
      <c r="S44" s="45" t="s">
        <v>58</v>
      </c>
      <c r="T44" s="45" t="s">
        <v>58</v>
      </c>
      <c r="U44" s="45" t="s">
        <v>58</v>
      </c>
      <c r="V44" s="45" t="s">
        <v>58</v>
      </c>
      <c r="W44" s="45" t="s">
        <v>58</v>
      </c>
      <c r="X44" s="45" t="s">
        <v>58</v>
      </c>
      <c r="Y44" s="45" t="s">
        <v>58</v>
      </c>
      <c r="Z44" s="45" t="s">
        <v>58</v>
      </c>
      <c r="AA44" s="45" t="s">
        <v>58</v>
      </c>
      <c r="AB44" s="45" t="s">
        <v>58</v>
      </c>
      <c r="AC44" s="45" t="s">
        <v>58</v>
      </c>
      <c r="AD44" s="45" t="s">
        <v>58</v>
      </c>
      <c r="AE44" s="45" t="s">
        <v>58</v>
      </c>
      <c r="AF44" s="45" t="s">
        <v>58</v>
      </c>
      <c r="AG44" s="45" t="s">
        <v>58</v>
      </c>
      <c r="AH44" s="45" t="s">
        <v>58</v>
      </c>
      <c r="AI44" s="45" t="s">
        <v>58</v>
      </c>
      <c r="AJ44" s="45" t="s">
        <v>58</v>
      </c>
      <c r="AK44" s="45" t="s">
        <v>58</v>
      </c>
      <c r="AL44" s="45" t="s">
        <v>58</v>
      </c>
      <c r="AM44" s="45" t="s">
        <v>58</v>
      </c>
      <c r="AN44" s="45" t="s">
        <v>58</v>
      </c>
      <c r="AO44" s="45" t="s">
        <v>58</v>
      </c>
      <c r="AP44" s="45" t="s">
        <v>58</v>
      </c>
      <c r="AQ44" s="45" t="s">
        <v>58</v>
      </c>
      <c r="AR44" s="45" t="s">
        <v>58</v>
      </c>
      <c r="AS44" s="45" t="s">
        <v>58</v>
      </c>
      <c r="AT44" s="45" t="s">
        <v>58</v>
      </c>
      <c r="AU44" s="45" t="s">
        <v>58</v>
      </c>
      <c r="AV44" s="45" t="s">
        <v>58</v>
      </c>
      <c r="AW44" s="45" t="s">
        <v>58</v>
      </c>
      <c r="AX44" s="45" t="s">
        <v>58</v>
      </c>
      <c r="AY44" s="45" t="s">
        <v>58</v>
      </c>
      <c r="AZ44" s="45" t="s">
        <v>58</v>
      </c>
      <c r="BA44" s="45" t="s">
        <v>58</v>
      </c>
      <c r="BB44" s="61"/>
      <c r="BC44" s="18"/>
      <c r="BD44" s="10"/>
      <c r="BE44" s="2"/>
    </row>
    <row r="45" spans="1:57" x14ac:dyDescent="0.2">
      <c r="A45" s="19"/>
      <c r="B45" s="19"/>
      <c r="F45" s="43" t="s">
        <v>182</v>
      </c>
      <c r="G45" s="62" t="s">
        <v>148</v>
      </c>
      <c r="H45" s="45" t="s">
        <v>169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61"/>
      <c r="BC45" s="18"/>
      <c r="BD45" s="10"/>
      <c r="BE45" s="2"/>
    </row>
    <row r="46" spans="1:57" x14ac:dyDescent="0.2">
      <c r="A46" s="19"/>
      <c r="B46" s="19"/>
      <c r="F46" s="43" t="s">
        <v>183</v>
      </c>
      <c r="G46" s="62" t="s">
        <v>151</v>
      </c>
      <c r="H46" s="45" t="s">
        <v>169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61"/>
      <c r="BC46" s="18"/>
      <c r="BD46" s="10"/>
      <c r="BE46" s="2"/>
    </row>
    <row r="47" spans="1:57" x14ac:dyDescent="0.2">
      <c r="A47" s="19"/>
      <c r="B47" s="19"/>
      <c r="F47" s="43" t="s">
        <v>184</v>
      </c>
      <c r="G47" s="48" t="s">
        <v>185</v>
      </c>
      <c r="H47" s="45" t="s">
        <v>58</v>
      </c>
      <c r="I47" s="45" t="s">
        <v>58</v>
      </c>
      <c r="J47" s="45" t="s">
        <v>58</v>
      </c>
      <c r="K47" s="45" t="s">
        <v>58</v>
      </c>
      <c r="L47" s="45" t="s">
        <v>58</v>
      </c>
      <c r="M47" s="45" t="s">
        <v>58</v>
      </c>
      <c r="N47" s="45" t="s">
        <v>58</v>
      </c>
      <c r="O47" s="45" t="s">
        <v>58</v>
      </c>
      <c r="P47" s="45" t="s">
        <v>58</v>
      </c>
      <c r="Q47" s="45" t="s">
        <v>58</v>
      </c>
      <c r="R47" s="45" t="s">
        <v>58</v>
      </c>
      <c r="S47" s="45" t="s">
        <v>58</v>
      </c>
      <c r="T47" s="45" t="s">
        <v>58</v>
      </c>
      <c r="U47" s="45" t="s">
        <v>58</v>
      </c>
      <c r="V47" s="45" t="s">
        <v>58</v>
      </c>
      <c r="W47" s="45" t="s">
        <v>58</v>
      </c>
      <c r="X47" s="45" t="s">
        <v>58</v>
      </c>
      <c r="Y47" s="45" t="s">
        <v>58</v>
      </c>
      <c r="Z47" s="45" t="s">
        <v>58</v>
      </c>
      <c r="AA47" s="45" t="s">
        <v>58</v>
      </c>
      <c r="AB47" s="45" t="s">
        <v>58</v>
      </c>
      <c r="AC47" s="45" t="s">
        <v>58</v>
      </c>
      <c r="AD47" s="45" t="s">
        <v>58</v>
      </c>
      <c r="AE47" s="45" t="s">
        <v>58</v>
      </c>
      <c r="AF47" s="45" t="s">
        <v>58</v>
      </c>
      <c r="AG47" s="45" t="s">
        <v>58</v>
      </c>
      <c r="AH47" s="45" t="s">
        <v>58</v>
      </c>
      <c r="AI47" s="45" t="s">
        <v>58</v>
      </c>
      <c r="AJ47" s="45" t="s">
        <v>58</v>
      </c>
      <c r="AK47" s="45" t="s">
        <v>58</v>
      </c>
      <c r="AL47" s="45" t="s">
        <v>58</v>
      </c>
      <c r="AM47" s="45" t="s">
        <v>58</v>
      </c>
      <c r="AN47" s="45" t="s">
        <v>58</v>
      </c>
      <c r="AO47" s="45" t="s">
        <v>58</v>
      </c>
      <c r="AP47" s="45" t="s">
        <v>58</v>
      </c>
      <c r="AQ47" s="45" t="s">
        <v>58</v>
      </c>
      <c r="AR47" s="45" t="s">
        <v>58</v>
      </c>
      <c r="AS47" s="45" t="s">
        <v>58</v>
      </c>
      <c r="AT47" s="45" t="s">
        <v>58</v>
      </c>
      <c r="AU47" s="45" t="s">
        <v>58</v>
      </c>
      <c r="AV47" s="45" t="s">
        <v>58</v>
      </c>
      <c r="AW47" s="45" t="s">
        <v>58</v>
      </c>
      <c r="AX47" s="45" t="s">
        <v>58</v>
      </c>
      <c r="AY47" s="45" t="s">
        <v>58</v>
      </c>
      <c r="AZ47" s="45" t="s">
        <v>58</v>
      </c>
      <c r="BA47" s="45" t="s">
        <v>58</v>
      </c>
      <c r="BB47" s="61"/>
      <c r="BC47" s="18"/>
      <c r="BD47" s="10"/>
      <c r="BE47" s="2"/>
    </row>
    <row r="48" spans="1:57" x14ac:dyDescent="0.2">
      <c r="A48" s="19"/>
      <c r="B48" s="19"/>
      <c r="F48" s="43" t="s">
        <v>186</v>
      </c>
      <c r="G48" s="62" t="s">
        <v>148</v>
      </c>
      <c r="H48" s="45" t="s">
        <v>169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61"/>
      <c r="BC48" s="18"/>
      <c r="BD48" s="10"/>
      <c r="BE48" s="2"/>
    </row>
    <row r="49" spans="1:57" x14ac:dyDescent="0.2">
      <c r="A49" s="19"/>
      <c r="B49" s="19"/>
      <c r="F49" s="43" t="s">
        <v>187</v>
      </c>
      <c r="G49" s="62" t="s">
        <v>151</v>
      </c>
      <c r="H49" s="45" t="s">
        <v>169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61"/>
      <c r="BC49" s="18"/>
      <c r="BD49" s="10"/>
      <c r="BE49" s="2"/>
    </row>
    <row r="50" spans="1:57" ht="28.5" x14ac:dyDescent="0.2">
      <c r="A50" s="19"/>
      <c r="B50" s="19"/>
      <c r="F50" s="43" t="s">
        <v>188</v>
      </c>
      <c r="G50" s="48" t="s">
        <v>189</v>
      </c>
      <c r="H50" s="45" t="s">
        <v>58</v>
      </c>
      <c r="I50" s="45" t="s">
        <v>58</v>
      </c>
      <c r="J50" s="45" t="s">
        <v>58</v>
      </c>
      <c r="K50" s="45" t="s">
        <v>58</v>
      </c>
      <c r="L50" s="45" t="s">
        <v>58</v>
      </c>
      <c r="M50" s="45" t="s">
        <v>58</v>
      </c>
      <c r="N50" s="45" t="s">
        <v>58</v>
      </c>
      <c r="O50" s="45" t="s">
        <v>58</v>
      </c>
      <c r="P50" s="45" t="s">
        <v>58</v>
      </c>
      <c r="Q50" s="45" t="s">
        <v>58</v>
      </c>
      <c r="R50" s="45" t="s">
        <v>58</v>
      </c>
      <c r="S50" s="45" t="s">
        <v>58</v>
      </c>
      <c r="T50" s="45" t="s">
        <v>58</v>
      </c>
      <c r="U50" s="45" t="s">
        <v>58</v>
      </c>
      <c r="V50" s="45" t="s">
        <v>58</v>
      </c>
      <c r="W50" s="45" t="s">
        <v>58</v>
      </c>
      <c r="X50" s="45" t="s">
        <v>58</v>
      </c>
      <c r="Y50" s="45" t="s">
        <v>58</v>
      </c>
      <c r="Z50" s="45" t="s">
        <v>58</v>
      </c>
      <c r="AA50" s="45" t="s">
        <v>58</v>
      </c>
      <c r="AB50" s="45" t="s">
        <v>58</v>
      </c>
      <c r="AC50" s="45" t="s">
        <v>58</v>
      </c>
      <c r="AD50" s="45" t="s">
        <v>58</v>
      </c>
      <c r="AE50" s="45" t="s">
        <v>58</v>
      </c>
      <c r="AF50" s="45" t="s">
        <v>58</v>
      </c>
      <c r="AG50" s="45" t="s">
        <v>58</v>
      </c>
      <c r="AH50" s="45" t="s">
        <v>58</v>
      </c>
      <c r="AI50" s="45" t="s">
        <v>58</v>
      </c>
      <c r="AJ50" s="45" t="s">
        <v>58</v>
      </c>
      <c r="AK50" s="45" t="s">
        <v>58</v>
      </c>
      <c r="AL50" s="45" t="s">
        <v>58</v>
      </c>
      <c r="AM50" s="45" t="s">
        <v>58</v>
      </c>
      <c r="AN50" s="45" t="s">
        <v>58</v>
      </c>
      <c r="AO50" s="45" t="s">
        <v>58</v>
      </c>
      <c r="AP50" s="45" t="s">
        <v>58</v>
      </c>
      <c r="AQ50" s="45" t="s">
        <v>58</v>
      </c>
      <c r="AR50" s="45" t="s">
        <v>58</v>
      </c>
      <c r="AS50" s="45" t="s">
        <v>58</v>
      </c>
      <c r="AT50" s="45" t="s">
        <v>58</v>
      </c>
      <c r="AU50" s="45" t="s">
        <v>58</v>
      </c>
      <c r="AV50" s="45" t="s">
        <v>58</v>
      </c>
      <c r="AW50" s="45" t="s">
        <v>58</v>
      </c>
      <c r="AX50" s="45" t="s">
        <v>58</v>
      </c>
      <c r="AY50" s="45" t="s">
        <v>58</v>
      </c>
      <c r="AZ50" s="45" t="s">
        <v>58</v>
      </c>
      <c r="BA50" s="45" t="s">
        <v>58</v>
      </c>
      <c r="BB50" s="61"/>
      <c r="BC50" s="18"/>
      <c r="BD50" s="10"/>
      <c r="BE50" s="2"/>
    </row>
    <row r="51" spans="1:57" x14ac:dyDescent="0.2">
      <c r="A51" s="19"/>
      <c r="B51" s="19"/>
      <c r="F51" s="43" t="s">
        <v>190</v>
      </c>
      <c r="G51" s="62" t="s">
        <v>148</v>
      </c>
      <c r="H51" s="45" t="s">
        <v>169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61"/>
      <c r="BC51" s="18"/>
      <c r="BD51" s="10"/>
      <c r="BE51" s="2"/>
    </row>
    <row r="52" spans="1:57" x14ac:dyDescent="0.2">
      <c r="A52" s="19"/>
      <c r="B52" s="19"/>
      <c r="F52" s="43" t="s">
        <v>191</v>
      </c>
      <c r="G52" s="62" t="s">
        <v>151</v>
      </c>
      <c r="H52" s="45" t="s">
        <v>169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61"/>
      <c r="BC52" s="18"/>
      <c r="BD52" s="10"/>
      <c r="BE52" s="2"/>
    </row>
    <row r="53" spans="1:57" x14ac:dyDescent="0.2">
      <c r="A53" s="19"/>
      <c r="B53" s="19"/>
      <c r="F53" s="43" t="s">
        <v>192</v>
      </c>
      <c r="G53" s="48" t="s">
        <v>193</v>
      </c>
      <c r="H53" s="45" t="s">
        <v>58</v>
      </c>
      <c r="I53" s="45" t="s">
        <v>58</v>
      </c>
      <c r="J53" s="45" t="s">
        <v>58</v>
      </c>
      <c r="K53" s="45" t="s">
        <v>58</v>
      </c>
      <c r="L53" s="45" t="s">
        <v>58</v>
      </c>
      <c r="M53" s="45" t="s">
        <v>58</v>
      </c>
      <c r="N53" s="45" t="s">
        <v>58</v>
      </c>
      <c r="O53" s="45" t="s">
        <v>58</v>
      </c>
      <c r="P53" s="45" t="s">
        <v>58</v>
      </c>
      <c r="Q53" s="45" t="s">
        <v>58</v>
      </c>
      <c r="R53" s="45" t="s">
        <v>58</v>
      </c>
      <c r="S53" s="45" t="s">
        <v>58</v>
      </c>
      <c r="T53" s="45" t="s">
        <v>58</v>
      </c>
      <c r="U53" s="45" t="s">
        <v>58</v>
      </c>
      <c r="V53" s="45" t="s">
        <v>58</v>
      </c>
      <c r="W53" s="45" t="s">
        <v>58</v>
      </c>
      <c r="X53" s="45" t="s">
        <v>58</v>
      </c>
      <c r="Y53" s="45" t="s">
        <v>58</v>
      </c>
      <c r="Z53" s="45" t="s">
        <v>58</v>
      </c>
      <c r="AA53" s="45" t="s">
        <v>58</v>
      </c>
      <c r="AB53" s="45" t="s">
        <v>58</v>
      </c>
      <c r="AC53" s="45" t="s">
        <v>58</v>
      </c>
      <c r="AD53" s="45" t="s">
        <v>58</v>
      </c>
      <c r="AE53" s="45" t="s">
        <v>58</v>
      </c>
      <c r="AF53" s="45" t="s">
        <v>58</v>
      </c>
      <c r="AG53" s="45" t="s">
        <v>58</v>
      </c>
      <c r="AH53" s="45" t="s">
        <v>58</v>
      </c>
      <c r="AI53" s="45" t="s">
        <v>58</v>
      </c>
      <c r="AJ53" s="45" t="s">
        <v>58</v>
      </c>
      <c r="AK53" s="45" t="s">
        <v>58</v>
      </c>
      <c r="AL53" s="45" t="s">
        <v>58</v>
      </c>
      <c r="AM53" s="45" t="s">
        <v>58</v>
      </c>
      <c r="AN53" s="45" t="s">
        <v>58</v>
      </c>
      <c r="AO53" s="45" t="s">
        <v>58</v>
      </c>
      <c r="AP53" s="45" t="s">
        <v>58</v>
      </c>
      <c r="AQ53" s="45" t="s">
        <v>58</v>
      </c>
      <c r="AR53" s="45" t="s">
        <v>58</v>
      </c>
      <c r="AS53" s="45" t="s">
        <v>58</v>
      </c>
      <c r="AT53" s="45" t="s">
        <v>58</v>
      </c>
      <c r="AU53" s="45" t="s">
        <v>58</v>
      </c>
      <c r="AV53" s="45" t="s">
        <v>58</v>
      </c>
      <c r="AW53" s="45" t="s">
        <v>58</v>
      </c>
      <c r="AX53" s="45" t="s">
        <v>58</v>
      </c>
      <c r="AY53" s="45" t="s">
        <v>58</v>
      </c>
      <c r="AZ53" s="45" t="s">
        <v>58</v>
      </c>
      <c r="BA53" s="45" t="s">
        <v>58</v>
      </c>
      <c r="BB53" s="61"/>
      <c r="BC53" s="18"/>
      <c r="BD53" s="10"/>
      <c r="BE53" s="2"/>
    </row>
    <row r="54" spans="1:57" x14ac:dyDescent="0.2">
      <c r="A54" s="19"/>
      <c r="B54" s="19"/>
      <c r="F54" s="43" t="s">
        <v>194</v>
      </c>
      <c r="G54" s="62" t="s">
        <v>148</v>
      </c>
      <c r="H54" s="45" t="s">
        <v>169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61"/>
      <c r="BC54" s="18"/>
      <c r="BD54" s="10"/>
      <c r="BE54" s="2"/>
    </row>
    <row r="55" spans="1:57" x14ac:dyDescent="0.2">
      <c r="A55" s="19"/>
      <c r="B55" s="19"/>
      <c r="F55" s="43" t="s">
        <v>195</v>
      </c>
      <c r="G55" s="62" t="s">
        <v>151</v>
      </c>
      <c r="H55" s="45" t="s">
        <v>169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61"/>
      <c r="BC55" s="18"/>
      <c r="BD55" s="10"/>
      <c r="BE55" s="2"/>
    </row>
    <row r="56" spans="1:57" ht="28.5" x14ac:dyDescent="0.2">
      <c r="A56" s="19"/>
      <c r="B56" s="19"/>
      <c r="F56" s="43" t="s">
        <v>196</v>
      </c>
      <c r="G56" s="48" t="s">
        <v>197</v>
      </c>
      <c r="H56" s="45" t="s">
        <v>58</v>
      </c>
      <c r="I56" s="45" t="s">
        <v>58</v>
      </c>
      <c r="J56" s="45" t="s">
        <v>58</v>
      </c>
      <c r="K56" s="45" t="s">
        <v>58</v>
      </c>
      <c r="L56" s="45" t="s">
        <v>58</v>
      </c>
      <c r="M56" s="45" t="s">
        <v>58</v>
      </c>
      <c r="N56" s="45" t="s">
        <v>58</v>
      </c>
      <c r="O56" s="45" t="s">
        <v>58</v>
      </c>
      <c r="P56" s="45" t="s">
        <v>58</v>
      </c>
      <c r="Q56" s="45" t="s">
        <v>58</v>
      </c>
      <c r="R56" s="45" t="s">
        <v>58</v>
      </c>
      <c r="S56" s="45" t="s">
        <v>58</v>
      </c>
      <c r="T56" s="45" t="s">
        <v>58</v>
      </c>
      <c r="U56" s="45" t="s">
        <v>58</v>
      </c>
      <c r="V56" s="45" t="s">
        <v>58</v>
      </c>
      <c r="W56" s="45" t="s">
        <v>58</v>
      </c>
      <c r="X56" s="45" t="s">
        <v>58</v>
      </c>
      <c r="Y56" s="45" t="s">
        <v>58</v>
      </c>
      <c r="Z56" s="45" t="s">
        <v>58</v>
      </c>
      <c r="AA56" s="45" t="s">
        <v>58</v>
      </c>
      <c r="AB56" s="45" t="s">
        <v>58</v>
      </c>
      <c r="AC56" s="45" t="s">
        <v>58</v>
      </c>
      <c r="AD56" s="45" t="s">
        <v>58</v>
      </c>
      <c r="AE56" s="45" t="s">
        <v>58</v>
      </c>
      <c r="AF56" s="45" t="s">
        <v>58</v>
      </c>
      <c r="AG56" s="45" t="s">
        <v>58</v>
      </c>
      <c r="AH56" s="45" t="s">
        <v>58</v>
      </c>
      <c r="AI56" s="45" t="s">
        <v>58</v>
      </c>
      <c r="AJ56" s="45" t="s">
        <v>58</v>
      </c>
      <c r="AK56" s="45" t="s">
        <v>58</v>
      </c>
      <c r="AL56" s="45" t="s">
        <v>58</v>
      </c>
      <c r="AM56" s="45" t="s">
        <v>58</v>
      </c>
      <c r="AN56" s="45" t="s">
        <v>58</v>
      </c>
      <c r="AO56" s="45" t="s">
        <v>58</v>
      </c>
      <c r="AP56" s="45" t="s">
        <v>58</v>
      </c>
      <c r="AQ56" s="45" t="s">
        <v>58</v>
      </c>
      <c r="AR56" s="45" t="s">
        <v>58</v>
      </c>
      <c r="AS56" s="45" t="s">
        <v>58</v>
      </c>
      <c r="AT56" s="45" t="s">
        <v>58</v>
      </c>
      <c r="AU56" s="45" t="s">
        <v>58</v>
      </c>
      <c r="AV56" s="45" t="s">
        <v>58</v>
      </c>
      <c r="AW56" s="45" t="s">
        <v>58</v>
      </c>
      <c r="AX56" s="45" t="s">
        <v>58</v>
      </c>
      <c r="AY56" s="45" t="s">
        <v>58</v>
      </c>
      <c r="AZ56" s="45" t="s">
        <v>58</v>
      </c>
      <c r="BA56" s="45" t="s">
        <v>58</v>
      </c>
      <c r="BB56" s="61"/>
      <c r="BC56" s="18"/>
      <c r="BD56" s="10"/>
      <c r="BE56" s="2"/>
    </row>
    <row r="57" spans="1:57" x14ac:dyDescent="0.2">
      <c r="A57" s="19"/>
      <c r="B57" s="19"/>
      <c r="F57" s="43" t="s">
        <v>198</v>
      </c>
      <c r="G57" s="62" t="s">
        <v>148</v>
      </c>
      <c r="H57" s="45" t="s">
        <v>169</v>
      </c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61"/>
      <c r="BC57" s="18"/>
      <c r="BD57" s="10"/>
      <c r="BE57" s="2"/>
    </row>
    <row r="58" spans="1:57" x14ac:dyDescent="0.2">
      <c r="A58" s="19"/>
      <c r="B58" s="19"/>
      <c r="F58" s="43" t="s">
        <v>199</v>
      </c>
      <c r="G58" s="62" t="s">
        <v>151</v>
      </c>
      <c r="H58" s="45" t="s">
        <v>169</v>
      </c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61"/>
      <c r="BC58" s="18"/>
      <c r="BD58" s="10"/>
      <c r="BE58" s="2"/>
    </row>
    <row r="59" spans="1:57" x14ac:dyDescent="0.2">
      <c r="A59" s="19"/>
      <c r="B59" s="19"/>
      <c r="F59" s="43" t="s">
        <v>200</v>
      </c>
      <c r="G59" s="48" t="s">
        <v>201</v>
      </c>
      <c r="H59" s="45" t="s">
        <v>58</v>
      </c>
      <c r="I59" s="45" t="s">
        <v>58</v>
      </c>
      <c r="J59" s="45" t="s">
        <v>58</v>
      </c>
      <c r="K59" s="45" t="s">
        <v>58</v>
      </c>
      <c r="L59" s="45" t="s">
        <v>58</v>
      </c>
      <c r="M59" s="45" t="s">
        <v>58</v>
      </c>
      <c r="N59" s="45" t="s">
        <v>58</v>
      </c>
      <c r="O59" s="45" t="s">
        <v>58</v>
      </c>
      <c r="P59" s="45" t="s">
        <v>58</v>
      </c>
      <c r="Q59" s="45" t="s">
        <v>58</v>
      </c>
      <c r="R59" s="45" t="s">
        <v>58</v>
      </c>
      <c r="S59" s="45" t="s">
        <v>58</v>
      </c>
      <c r="T59" s="45" t="s">
        <v>58</v>
      </c>
      <c r="U59" s="45" t="s">
        <v>58</v>
      </c>
      <c r="V59" s="45" t="s">
        <v>58</v>
      </c>
      <c r="W59" s="45" t="s">
        <v>58</v>
      </c>
      <c r="X59" s="45" t="s">
        <v>58</v>
      </c>
      <c r="Y59" s="45" t="s">
        <v>58</v>
      </c>
      <c r="Z59" s="45" t="s">
        <v>58</v>
      </c>
      <c r="AA59" s="45" t="s">
        <v>58</v>
      </c>
      <c r="AB59" s="45" t="s">
        <v>58</v>
      </c>
      <c r="AC59" s="45" t="s">
        <v>58</v>
      </c>
      <c r="AD59" s="45" t="s">
        <v>58</v>
      </c>
      <c r="AE59" s="45" t="s">
        <v>58</v>
      </c>
      <c r="AF59" s="45" t="s">
        <v>58</v>
      </c>
      <c r="AG59" s="45" t="s">
        <v>58</v>
      </c>
      <c r="AH59" s="45" t="s">
        <v>58</v>
      </c>
      <c r="AI59" s="45" t="s">
        <v>58</v>
      </c>
      <c r="AJ59" s="45" t="s">
        <v>58</v>
      </c>
      <c r="AK59" s="45" t="s">
        <v>58</v>
      </c>
      <c r="AL59" s="45" t="s">
        <v>58</v>
      </c>
      <c r="AM59" s="45" t="s">
        <v>58</v>
      </c>
      <c r="AN59" s="45" t="s">
        <v>58</v>
      </c>
      <c r="AO59" s="45" t="s">
        <v>58</v>
      </c>
      <c r="AP59" s="45" t="s">
        <v>58</v>
      </c>
      <c r="AQ59" s="45" t="s">
        <v>58</v>
      </c>
      <c r="AR59" s="45" t="s">
        <v>58</v>
      </c>
      <c r="AS59" s="45" t="s">
        <v>58</v>
      </c>
      <c r="AT59" s="45" t="s">
        <v>58</v>
      </c>
      <c r="AU59" s="45" t="s">
        <v>58</v>
      </c>
      <c r="AV59" s="45" t="s">
        <v>58</v>
      </c>
      <c r="AW59" s="45" t="s">
        <v>58</v>
      </c>
      <c r="AX59" s="45" t="s">
        <v>58</v>
      </c>
      <c r="AY59" s="45" t="s">
        <v>58</v>
      </c>
      <c r="AZ59" s="45" t="s">
        <v>58</v>
      </c>
      <c r="BA59" s="45" t="s">
        <v>58</v>
      </c>
      <c r="BB59" s="61"/>
      <c r="BC59" s="18"/>
      <c r="BD59" s="10"/>
      <c r="BE59" s="2"/>
    </row>
    <row r="60" spans="1:57" ht="35.25" customHeight="1" x14ac:dyDescent="0.2">
      <c r="A60" s="19"/>
      <c r="B60" s="19"/>
      <c r="F60" s="43" t="s">
        <v>202</v>
      </c>
      <c r="G60" s="62" t="s">
        <v>148</v>
      </c>
      <c r="H60" s="45" t="s">
        <v>203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61"/>
      <c r="BC60" s="18"/>
      <c r="BD60" s="10"/>
      <c r="BE60" s="2"/>
    </row>
    <row r="61" spans="1:57" ht="36.75" customHeight="1" x14ac:dyDescent="0.2">
      <c r="A61" s="19"/>
      <c r="B61" s="19"/>
      <c r="F61" s="43" t="s">
        <v>204</v>
      </c>
      <c r="G61" s="62" t="s">
        <v>151</v>
      </c>
      <c r="H61" s="45" t="s">
        <v>203</v>
      </c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61"/>
      <c r="BC61" s="18"/>
      <c r="BD61" s="10"/>
      <c r="BE61" s="2"/>
    </row>
    <row r="62" spans="1:57" x14ac:dyDescent="0.2">
      <c r="A62" s="19"/>
      <c r="B62" s="19"/>
      <c r="F62" s="43" t="s">
        <v>205</v>
      </c>
      <c r="G62" s="48" t="s">
        <v>206</v>
      </c>
      <c r="H62" s="45" t="s">
        <v>58</v>
      </c>
      <c r="I62" s="45" t="s">
        <v>58</v>
      </c>
      <c r="J62" s="45" t="s">
        <v>58</v>
      </c>
      <c r="K62" s="45" t="s">
        <v>58</v>
      </c>
      <c r="L62" s="45" t="s">
        <v>58</v>
      </c>
      <c r="M62" s="45" t="s">
        <v>58</v>
      </c>
      <c r="N62" s="45" t="s">
        <v>58</v>
      </c>
      <c r="O62" s="45" t="s">
        <v>58</v>
      </c>
      <c r="P62" s="45" t="s">
        <v>58</v>
      </c>
      <c r="Q62" s="45" t="s">
        <v>58</v>
      </c>
      <c r="R62" s="45" t="s">
        <v>58</v>
      </c>
      <c r="S62" s="45" t="s">
        <v>58</v>
      </c>
      <c r="T62" s="45" t="s">
        <v>58</v>
      </c>
      <c r="U62" s="45" t="s">
        <v>58</v>
      </c>
      <c r="V62" s="45" t="s">
        <v>58</v>
      </c>
      <c r="W62" s="45" t="s">
        <v>58</v>
      </c>
      <c r="X62" s="45" t="s">
        <v>58</v>
      </c>
      <c r="Y62" s="45" t="s">
        <v>58</v>
      </c>
      <c r="Z62" s="45" t="s">
        <v>58</v>
      </c>
      <c r="AA62" s="45" t="s">
        <v>58</v>
      </c>
      <c r="AB62" s="45" t="s">
        <v>58</v>
      </c>
      <c r="AC62" s="45" t="s">
        <v>58</v>
      </c>
      <c r="AD62" s="45" t="s">
        <v>58</v>
      </c>
      <c r="AE62" s="45" t="s">
        <v>58</v>
      </c>
      <c r="AF62" s="45" t="s">
        <v>58</v>
      </c>
      <c r="AG62" s="45" t="s">
        <v>58</v>
      </c>
      <c r="AH62" s="45" t="s">
        <v>58</v>
      </c>
      <c r="AI62" s="45" t="s">
        <v>58</v>
      </c>
      <c r="AJ62" s="45" t="s">
        <v>58</v>
      </c>
      <c r="AK62" s="45" t="s">
        <v>58</v>
      </c>
      <c r="AL62" s="45" t="s">
        <v>58</v>
      </c>
      <c r="AM62" s="45" t="s">
        <v>58</v>
      </c>
      <c r="AN62" s="45" t="s">
        <v>58</v>
      </c>
      <c r="AO62" s="45" t="s">
        <v>58</v>
      </c>
      <c r="AP62" s="45" t="s">
        <v>58</v>
      </c>
      <c r="AQ62" s="45" t="s">
        <v>58</v>
      </c>
      <c r="AR62" s="45" t="s">
        <v>58</v>
      </c>
      <c r="AS62" s="45" t="s">
        <v>58</v>
      </c>
      <c r="AT62" s="45" t="s">
        <v>58</v>
      </c>
      <c r="AU62" s="45" t="s">
        <v>58</v>
      </c>
      <c r="AV62" s="45" t="s">
        <v>58</v>
      </c>
      <c r="AW62" s="45" t="s">
        <v>58</v>
      </c>
      <c r="AX62" s="45" t="s">
        <v>58</v>
      </c>
      <c r="AY62" s="45" t="s">
        <v>58</v>
      </c>
      <c r="AZ62" s="45" t="s">
        <v>58</v>
      </c>
      <c r="BA62" s="45" t="s">
        <v>58</v>
      </c>
      <c r="BB62" s="61"/>
      <c r="BC62" s="18"/>
      <c r="BD62" s="10"/>
      <c r="BE62" s="2"/>
    </row>
    <row r="63" spans="1:57" x14ac:dyDescent="0.2">
      <c r="A63" s="19"/>
      <c r="B63" s="19"/>
      <c r="F63" s="43" t="s">
        <v>207</v>
      </c>
      <c r="G63" s="62" t="s">
        <v>148</v>
      </c>
      <c r="H63" s="45" t="s">
        <v>208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61"/>
      <c r="BC63" s="18"/>
      <c r="BD63" s="10"/>
      <c r="BE63" s="2"/>
    </row>
    <row r="64" spans="1:57" x14ac:dyDescent="0.2">
      <c r="A64" s="19"/>
      <c r="B64" s="19"/>
      <c r="F64" s="43" t="s">
        <v>209</v>
      </c>
      <c r="G64" s="62" t="s">
        <v>151</v>
      </c>
      <c r="H64" s="45" t="s">
        <v>208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61"/>
      <c r="BC64" s="18"/>
      <c r="BD64" s="10"/>
      <c r="BE64" s="2"/>
    </row>
    <row r="65" spans="1:57" x14ac:dyDescent="0.2">
      <c r="A65" s="19"/>
      <c r="B65" s="19"/>
      <c r="F65" s="43" t="s">
        <v>210</v>
      </c>
      <c r="G65" s="48" t="s">
        <v>211</v>
      </c>
      <c r="H65" s="45" t="s">
        <v>58</v>
      </c>
      <c r="I65" s="45" t="s">
        <v>58</v>
      </c>
      <c r="J65" s="45" t="s">
        <v>58</v>
      </c>
      <c r="K65" s="45" t="s">
        <v>58</v>
      </c>
      <c r="L65" s="45" t="s">
        <v>58</v>
      </c>
      <c r="M65" s="45" t="s">
        <v>58</v>
      </c>
      <c r="N65" s="45" t="s">
        <v>58</v>
      </c>
      <c r="O65" s="45" t="s">
        <v>58</v>
      </c>
      <c r="P65" s="45" t="s">
        <v>58</v>
      </c>
      <c r="Q65" s="45" t="s">
        <v>58</v>
      </c>
      <c r="R65" s="45" t="s">
        <v>58</v>
      </c>
      <c r="S65" s="45" t="s">
        <v>58</v>
      </c>
      <c r="T65" s="45" t="s">
        <v>58</v>
      </c>
      <c r="U65" s="45" t="s">
        <v>58</v>
      </c>
      <c r="V65" s="45" t="s">
        <v>58</v>
      </c>
      <c r="W65" s="45" t="s">
        <v>58</v>
      </c>
      <c r="X65" s="45" t="s">
        <v>58</v>
      </c>
      <c r="Y65" s="45" t="s">
        <v>58</v>
      </c>
      <c r="Z65" s="45" t="s">
        <v>58</v>
      </c>
      <c r="AA65" s="45" t="s">
        <v>58</v>
      </c>
      <c r="AB65" s="45" t="s">
        <v>58</v>
      </c>
      <c r="AC65" s="45" t="s">
        <v>58</v>
      </c>
      <c r="AD65" s="45" t="s">
        <v>58</v>
      </c>
      <c r="AE65" s="45" t="s">
        <v>58</v>
      </c>
      <c r="AF65" s="45" t="s">
        <v>58</v>
      </c>
      <c r="AG65" s="45" t="s">
        <v>58</v>
      </c>
      <c r="AH65" s="45" t="s">
        <v>58</v>
      </c>
      <c r="AI65" s="45" t="s">
        <v>58</v>
      </c>
      <c r="AJ65" s="45" t="s">
        <v>58</v>
      </c>
      <c r="AK65" s="45" t="s">
        <v>58</v>
      </c>
      <c r="AL65" s="45" t="s">
        <v>58</v>
      </c>
      <c r="AM65" s="45" t="s">
        <v>58</v>
      </c>
      <c r="AN65" s="45" t="s">
        <v>58</v>
      </c>
      <c r="AO65" s="45" t="s">
        <v>58</v>
      </c>
      <c r="AP65" s="45" t="s">
        <v>58</v>
      </c>
      <c r="AQ65" s="45" t="s">
        <v>58</v>
      </c>
      <c r="AR65" s="45" t="s">
        <v>58</v>
      </c>
      <c r="AS65" s="45" t="s">
        <v>58</v>
      </c>
      <c r="AT65" s="45" t="s">
        <v>58</v>
      </c>
      <c r="AU65" s="45" t="s">
        <v>58</v>
      </c>
      <c r="AV65" s="45" t="s">
        <v>58</v>
      </c>
      <c r="AW65" s="45" t="s">
        <v>58</v>
      </c>
      <c r="AX65" s="45" t="s">
        <v>58</v>
      </c>
      <c r="AY65" s="45" t="s">
        <v>58</v>
      </c>
      <c r="AZ65" s="45" t="s">
        <v>58</v>
      </c>
      <c r="BA65" s="45" t="s">
        <v>58</v>
      </c>
      <c r="BB65" s="61"/>
      <c r="BC65" s="18"/>
      <c r="BD65" s="10"/>
      <c r="BE65" s="2"/>
    </row>
    <row r="66" spans="1:57" x14ac:dyDescent="0.2">
      <c r="A66" s="19"/>
      <c r="B66" s="19"/>
      <c r="F66" s="43" t="s">
        <v>212</v>
      </c>
      <c r="G66" s="62" t="s">
        <v>148</v>
      </c>
      <c r="H66" s="45" t="s">
        <v>208</v>
      </c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61"/>
      <c r="BC66" s="18"/>
      <c r="BD66" s="10"/>
      <c r="BE66" s="2"/>
    </row>
    <row r="67" spans="1:57" x14ac:dyDescent="0.2">
      <c r="A67" s="19"/>
      <c r="B67" s="19"/>
      <c r="F67" s="43" t="s">
        <v>213</v>
      </c>
      <c r="G67" s="62" t="s">
        <v>151</v>
      </c>
      <c r="H67" s="45" t="s">
        <v>208</v>
      </c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61"/>
      <c r="BC67" s="18"/>
      <c r="BD67" s="10"/>
      <c r="BE67" s="2"/>
    </row>
    <row r="68" spans="1:57" x14ac:dyDescent="0.2">
      <c r="A68" s="19"/>
      <c r="B68" s="19"/>
      <c r="F68" s="43" t="s">
        <v>214</v>
      </c>
      <c r="G68" s="48" t="s">
        <v>215</v>
      </c>
      <c r="H68" s="45" t="s">
        <v>58</v>
      </c>
      <c r="I68" s="45" t="s">
        <v>58</v>
      </c>
      <c r="J68" s="45" t="s">
        <v>58</v>
      </c>
      <c r="K68" s="45" t="s">
        <v>58</v>
      </c>
      <c r="L68" s="45" t="s">
        <v>58</v>
      </c>
      <c r="M68" s="45" t="s">
        <v>58</v>
      </c>
      <c r="N68" s="45" t="s">
        <v>58</v>
      </c>
      <c r="O68" s="45" t="s">
        <v>58</v>
      </c>
      <c r="P68" s="45" t="s">
        <v>58</v>
      </c>
      <c r="Q68" s="45" t="s">
        <v>58</v>
      </c>
      <c r="R68" s="45" t="s">
        <v>58</v>
      </c>
      <c r="S68" s="45" t="s">
        <v>58</v>
      </c>
      <c r="T68" s="45" t="s">
        <v>58</v>
      </c>
      <c r="U68" s="45" t="s">
        <v>58</v>
      </c>
      <c r="V68" s="45" t="s">
        <v>58</v>
      </c>
      <c r="W68" s="45" t="s">
        <v>58</v>
      </c>
      <c r="X68" s="45" t="s">
        <v>58</v>
      </c>
      <c r="Y68" s="45" t="s">
        <v>58</v>
      </c>
      <c r="Z68" s="45" t="s">
        <v>58</v>
      </c>
      <c r="AA68" s="45" t="s">
        <v>58</v>
      </c>
      <c r="AB68" s="45" t="s">
        <v>58</v>
      </c>
      <c r="AC68" s="45" t="s">
        <v>58</v>
      </c>
      <c r="AD68" s="45" t="s">
        <v>58</v>
      </c>
      <c r="AE68" s="45" t="s">
        <v>58</v>
      </c>
      <c r="AF68" s="45" t="s">
        <v>58</v>
      </c>
      <c r="AG68" s="45" t="s">
        <v>58</v>
      </c>
      <c r="AH68" s="45" t="s">
        <v>58</v>
      </c>
      <c r="AI68" s="45" t="s">
        <v>58</v>
      </c>
      <c r="AJ68" s="45" t="s">
        <v>58</v>
      </c>
      <c r="AK68" s="45" t="s">
        <v>58</v>
      </c>
      <c r="AL68" s="45" t="s">
        <v>58</v>
      </c>
      <c r="AM68" s="45" t="s">
        <v>58</v>
      </c>
      <c r="AN68" s="45" t="s">
        <v>58</v>
      </c>
      <c r="AO68" s="45" t="s">
        <v>58</v>
      </c>
      <c r="AP68" s="45" t="s">
        <v>58</v>
      </c>
      <c r="AQ68" s="45" t="s">
        <v>58</v>
      </c>
      <c r="AR68" s="45" t="s">
        <v>58</v>
      </c>
      <c r="AS68" s="45" t="s">
        <v>58</v>
      </c>
      <c r="AT68" s="45" t="s">
        <v>58</v>
      </c>
      <c r="AU68" s="45" t="s">
        <v>58</v>
      </c>
      <c r="AV68" s="45" t="s">
        <v>58</v>
      </c>
      <c r="AW68" s="45" t="s">
        <v>58</v>
      </c>
      <c r="AX68" s="45" t="s">
        <v>58</v>
      </c>
      <c r="AY68" s="45" t="s">
        <v>58</v>
      </c>
      <c r="AZ68" s="45" t="s">
        <v>58</v>
      </c>
      <c r="BA68" s="45" t="s">
        <v>58</v>
      </c>
      <c r="BB68" s="61"/>
      <c r="BC68" s="18"/>
      <c r="BD68" s="10"/>
      <c r="BE68" s="2"/>
    </row>
    <row r="69" spans="1:57" x14ac:dyDescent="0.2">
      <c r="A69" s="19"/>
      <c r="B69" s="19"/>
      <c r="F69" s="43" t="s">
        <v>216</v>
      </c>
      <c r="G69" s="62" t="s">
        <v>148</v>
      </c>
      <c r="H69" s="45" t="s">
        <v>217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61"/>
      <c r="BC69" s="18"/>
      <c r="BD69" s="10" t="s">
        <v>218</v>
      </c>
      <c r="BE69" s="2"/>
    </row>
    <row r="70" spans="1:57" x14ac:dyDescent="0.2">
      <c r="A70" s="19"/>
      <c r="B70" s="19"/>
      <c r="F70" s="43" t="s">
        <v>219</v>
      </c>
      <c r="G70" s="62" t="s">
        <v>151</v>
      </c>
      <c r="H70" s="45" t="s">
        <v>217</v>
      </c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61"/>
      <c r="BC70" s="18"/>
      <c r="BD70" s="10" t="s">
        <v>220</v>
      </c>
      <c r="BE70" s="2"/>
    </row>
    <row r="71" spans="1:57" x14ac:dyDescent="0.2">
      <c r="A71" s="19"/>
      <c r="B71" s="19"/>
      <c r="F71" s="43" t="s">
        <v>221</v>
      </c>
      <c r="G71" s="48" t="s">
        <v>222</v>
      </c>
      <c r="H71" s="45" t="s">
        <v>58</v>
      </c>
      <c r="I71" s="45" t="s">
        <v>58</v>
      </c>
      <c r="J71" s="45" t="s">
        <v>58</v>
      </c>
      <c r="K71" s="45" t="s">
        <v>58</v>
      </c>
      <c r="L71" s="45" t="s">
        <v>58</v>
      </c>
      <c r="M71" s="45" t="s">
        <v>58</v>
      </c>
      <c r="N71" s="45" t="s">
        <v>58</v>
      </c>
      <c r="O71" s="45" t="s">
        <v>58</v>
      </c>
      <c r="P71" s="45" t="s">
        <v>58</v>
      </c>
      <c r="Q71" s="45" t="s">
        <v>58</v>
      </c>
      <c r="R71" s="45" t="s">
        <v>58</v>
      </c>
      <c r="S71" s="45" t="s">
        <v>58</v>
      </c>
      <c r="T71" s="45" t="s">
        <v>58</v>
      </c>
      <c r="U71" s="45" t="s">
        <v>58</v>
      </c>
      <c r="V71" s="45" t="s">
        <v>58</v>
      </c>
      <c r="W71" s="45" t="s">
        <v>58</v>
      </c>
      <c r="X71" s="45" t="s">
        <v>58</v>
      </c>
      <c r="Y71" s="45" t="s">
        <v>58</v>
      </c>
      <c r="Z71" s="45" t="s">
        <v>58</v>
      </c>
      <c r="AA71" s="45" t="s">
        <v>58</v>
      </c>
      <c r="AB71" s="45" t="s">
        <v>58</v>
      </c>
      <c r="AC71" s="45" t="s">
        <v>58</v>
      </c>
      <c r="AD71" s="45" t="s">
        <v>58</v>
      </c>
      <c r="AE71" s="45" t="s">
        <v>58</v>
      </c>
      <c r="AF71" s="45" t="s">
        <v>58</v>
      </c>
      <c r="AG71" s="45" t="s">
        <v>58</v>
      </c>
      <c r="AH71" s="45" t="s">
        <v>58</v>
      </c>
      <c r="AI71" s="45" t="s">
        <v>58</v>
      </c>
      <c r="AJ71" s="45" t="s">
        <v>58</v>
      </c>
      <c r="AK71" s="45" t="s">
        <v>58</v>
      </c>
      <c r="AL71" s="45" t="s">
        <v>58</v>
      </c>
      <c r="AM71" s="45" t="s">
        <v>58</v>
      </c>
      <c r="AN71" s="45" t="s">
        <v>58</v>
      </c>
      <c r="AO71" s="45" t="s">
        <v>58</v>
      </c>
      <c r="AP71" s="45" t="s">
        <v>58</v>
      </c>
      <c r="AQ71" s="45" t="s">
        <v>58</v>
      </c>
      <c r="AR71" s="45" t="s">
        <v>58</v>
      </c>
      <c r="AS71" s="45" t="s">
        <v>58</v>
      </c>
      <c r="AT71" s="45" t="s">
        <v>58</v>
      </c>
      <c r="AU71" s="45" t="s">
        <v>58</v>
      </c>
      <c r="AV71" s="45" t="s">
        <v>58</v>
      </c>
      <c r="AW71" s="45" t="s">
        <v>58</v>
      </c>
      <c r="AX71" s="45" t="s">
        <v>58</v>
      </c>
      <c r="AY71" s="45" t="s">
        <v>58</v>
      </c>
      <c r="AZ71" s="45" t="s">
        <v>58</v>
      </c>
      <c r="BA71" s="45" t="s">
        <v>58</v>
      </c>
      <c r="BB71" s="61"/>
      <c r="BC71" s="18"/>
      <c r="BD71" s="10"/>
      <c r="BE71" s="2"/>
    </row>
    <row r="72" spans="1:57" x14ac:dyDescent="0.2">
      <c r="A72" s="19"/>
      <c r="B72" s="19"/>
      <c r="F72" s="43" t="s">
        <v>223</v>
      </c>
      <c r="G72" s="62" t="s">
        <v>148</v>
      </c>
      <c r="H72" s="45" t="s">
        <v>224</v>
      </c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61"/>
      <c r="BC72" s="18"/>
      <c r="BD72" s="10" t="s">
        <v>225</v>
      </c>
      <c r="BE72" s="2"/>
    </row>
    <row r="73" spans="1:57" x14ac:dyDescent="0.2">
      <c r="A73" s="19"/>
      <c r="B73" s="19"/>
      <c r="F73" s="43" t="s">
        <v>226</v>
      </c>
      <c r="G73" s="62" t="s">
        <v>151</v>
      </c>
      <c r="H73" s="45" t="s">
        <v>224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61"/>
      <c r="BC73" s="18"/>
      <c r="BD73" s="10" t="s">
        <v>227</v>
      </c>
      <c r="BE73" s="2"/>
    </row>
    <row r="74" spans="1:57" ht="28.5" x14ac:dyDescent="0.2">
      <c r="A74" s="19"/>
      <c r="B74" s="19"/>
      <c r="F74" s="43" t="s">
        <v>228</v>
      </c>
      <c r="G74" s="48" t="s">
        <v>229</v>
      </c>
      <c r="H74" s="45" t="s">
        <v>58</v>
      </c>
      <c r="I74" s="45" t="s">
        <v>58</v>
      </c>
      <c r="J74" s="45" t="s">
        <v>58</v>
      </c>
      <c r="K74" s="45" t="s">
        <v>58</v>
      </c>
      <c r="L74" s="45" t="s">
        <v>58</v>
      </c>
      <c r="M74" s="45" t="s">
        <v>58</v>
      </c>
      <c r="N74" s="45" t="s">
        <v>58</v>
      </c>
      <c r="O74" s="45" t="s">
        <v>58</v>
      </c>
      <c r="P74" s="45" t="s">
        <v>58</v>
      </c>
      <c r="Q74" s="45" t="s">
        <v>58</v>
      </c>
      <c r="R74" s="45" t="s">
        <v>58</v>
      </c>
      <c r="S74" s="45" t="s">
        <v>58</v>
      </c>
      <c r="T74" s="45" t="s">
        <v>58</v>
      </c>
      <c r="U74" s="45" t="s">
        <v>58</v>
      </c>
      <c r="V74" s="45" t="s">
        <v>58</v>
      </c>
      <c r="W74" s="45" t="s">
        <v>58</v>
      </c>
      <c r="X74" s="45" t="s">
        <v>58</v>
      </c>
      <c r="Y74" s="45" t="s">
        <v>58</v>
      </c>
      <c r="Z74" s="45" t="s">
        <v>58</v>
      </c>
      <c r="AA74" s="45" t="s">
        <v>58</v>
      </c>
      <c r="AB74" s="45" t="s">
        <v>58</v>
      </c>
      <c r="AC74" s="45" t="s">
        <v>58</v>
      </c>
      <c r="AD74" s="45" t="s">
        <v>58</v>
      </c>
      <c r="AE74" s="45" t="s">
        <v>58</v>
      </c>
      <c r="AF74" s="45" t="s">
        <v>58</v>
      </c>
      <c r="AG74" s="45" t="s">
        <v>58</v>
      </c>
      <c r="AH74" s="45" t="s">
        <v>58</v>
      </c>
      <c r="AI74" s="45" t="s">
        <v>58</v>
      </c>
      <c r="AJ74" s="45" t="s">
        <v>58</v>
      </c>
      <c r="AK74" s="45" t="s">
        <v>58</v>
      </c>
      <c r="AL74" s="45" t="s">
        <v>58</v>
      </c>
      <c r="AM74" s="45" t="s">
        <v>58</v>
      </c>
      <c r="AN74" s="45" t="s">
        <v>58</v>
      </c>
      <c r="AO74" s="45" t="s">
        <v>58</v>
      </c>
      <c r="AP74" s="45" t="s">
        <v>58</v>
      </c>
      <c r="AQ74" s="45" t="s">
        <v>58</v>
      </c>
      <c r="AR74" s="45" t="s">
        <v>58</v>
      </c>
      <c r="AS74" s="45" t="s">
        <v>58</v>
      </c>
      <c r="AT74" s="45" t="s">
        <v>58</v>
      </c>
      <c r="AU74" s="45" t="s">
        <v>58</v>
      </c>
      <c r="AV74" s="45" t="s">
        <v>58</v>
      </c>
      <c r="AW74" s="45" t="s">
        <v>58</v>
      </c>
      <c r="AX74" s="45" t="s">
        <v>58</v>
      </c>
      <c r="AY74" s="45" t="s">
        <v>58</v>
      </c>
      <c r="AZ74" s="45" t="s">
        <v>58</v>
      </c>
      <c r="BA74" s="45" t="s">
        <v>58</v>
      </c>
      <c r="BB74" s="61"/>
      <c r="BC74" s="18"/>
      <c r="BD74" s="10" t="s">
        <v>230</v>
      </c>
      <c r="BE74" s="2"/>
    </row>
    <row r="75" spans="1:57" ht="32.25" customHeight="1" x14ac:dyDescent="0.2">
      <c r="A75" s="19"/>
      <c r="B75" s="19"/>
      <c r="F75" s="43" t="s">
        <v>231</v>
      </c>
      <c r="G75" s="62" t="s">
        <v>148</v>
      </c>
      <c r="H75" s="45" t="s">
        <v>232</v>
      </c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61"/>
      <c r="BC75" s="18"/>
      <c r="BD75" s="10" t="s">
        <v>233</v>
      </c>
      <c r="BE75" s="2"/>
    </row>
    <row r="76" spans="1:57" ht="32.25" customHeight="1" x14ac:dyDescent="0.2">
      <c r="A76" s="19"/>
      <c r="B76" s="19"/>
      <c r="F76" s="43" t="s">
        <v>234</v>
      </c>
      <c r="G76" s="62" t="s">
        <v>151</v>
      </c>
      <c r="H76" s="45" t="s">
        <v>232</v>
      </c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61"/>
      <c r="BC76" s="18"/>
      <c r="BD76" s="10" t="s">
        <v>235</v>
      </c>
      <c r="BE76" s="2"/>
    </row>
    <row r="77" spans="1:57" hidden="1" x14ac:dyDescent="0.2">
      <c r="A77" s="19"/>
      <c r="B77" s="17" t="s">
        <v>228</v>
      </c>
      <c r="F77" s="43" t="str">
        <f>B77</f>
        <v>9.16</v>
      </c>
      <c r="G77" s="63"/>
      <c r="H77" s="64"/>
      <c r="I77" s="45" t="s">
        <v>58</v>
      </c>
      <c r="J77" s="45" t="s">
        <v>58</v>
      </c>
      <c r="K77" s="45" t="s">
        <v>58</v>
      </c>
      <c r="L77" s="45" t="s">
        <v>58</v>
      </c>
      <c r="M77" s="45" t="s">
        <v>58</v>
      </c>
      <c r="N77" s="45" t="s">
        <v>58</v>
      </c>
      <c r="O77" s="45" t="s">
        <v>58</v>
      </c>
      <c r="P77" s="45" t="s">
        <v>58</v>
      </c>
      <c r="Q77" s="45" t="s">
        <v>58</v>
      </c>
      <c r="R77" s="45" t="s">
        <v>58</v>
      </c>
      <c r="S77" s="45" t="s">
        <v>58</v>
      </c>
      <c r="T77" s="45" t="s">
        <v>58</v>
      </c>
      <c r="U77" s="45" t="s">
        <v>58</v>
      </c>
      <c r="V77" s="45" t="s">
        <v>58</v>
      </c>
      <c r="W77" s="45" t="s">
        <v>58</v>
      </c>
      <c r="X77" s="45" t="s">
        <v>58</v>
      </c>
      <c r="Y77" s="45" t="s">
        <v>58</v>
      </c>
      <c r="Z77" s="45" t="s">
        <v>58</v>
      </c>
      <c r="AA77" s="45" t="s">
        <v>58</v>
      </c>
      <c r="AB77" s="45" t="s">
        <v>58</v>
      </c>
      <c r="AC77" s="45" t="s">
        <v>58</v>
      </c>
      <c r="AD77" s="45" t="s">
        <v>58</v>
      </c>
      <c r="AE77" s="45" t="s">
        <v>58</v>
      </c>
      <c r="AF77" s="45" t="s">
        <v>58</v>
      </c>
      <c r="AG77" s="45" t="s">
        <v>58</v>
      </c>
      <c r="AH77" s="45" t="s">
        <v>58</v>
      </c>
      <c r="AI77" s="45" t="s">
        <v>58</v>
      </c>
      <c r="AJ77" s="45" t="s">
        <v>58</v>
      </c>
      <c r="AK77" s="45" t="s">
        <v>58</v>
      </c>
      <c r="AL77" s="45" t="s">
        <v>58</v>
      </c>
      <c r="AM77" s="45" t="s">
        <v>58</v>
      </c>
      <c r="AN77" s="45" t="s">
        <v>58</v>
      </c>
      <c r="AO77" s="45" t="s">
        <v>58</v>
      </c>
      <c r="AP77" s="45" t="s">
        <v>58</v>
      </c>
      <c r="AQ77" s="45" t="s">
        <v>58</v>
      </c>
      <c r="AR77" s="45" t="s">
        <v>58</v>
      </c>
      <c r="AS77" s="45" t="s">
        <v>58</v>
      </c>
      <c r="AT77" s="45" t="s">
        <v>58</v>
      </c>
      <c r="AU77" s="45" t="s">
        <v>58</v>
      </c>
      <c r="AV77" s="45" t="s">
        <v>58</v>
      </c>
      <c r="AW77" s="45" t="s">
        <v>58</v>
      </c>
      <c r="AX77" s="45" t="s">
        <v>58</v>
      </c>
      <c r="AY77" s="45" t="s">
        <v>58</v>
      </c>
      <c r="AZ77" s="45" t="s">
        <v>58</v>
      </c>
      <c r="BA77" s="45" t="s">
        <v>58</v>
      </c>
      <c r="BB77" s="61"/>
      <c r="BC77" s="18"/>
      <c r="BD77" s="10"/>
      <c r="BE77" s="2"/>
    </row>
    <row r="78" spans="1:57" hidden="1" x14ac:dyDescent="0.2">
      <c r="A78" s="19"/>
      <c r="B78" s="17"/>
      <c r="F78" s="53" t="str">
        <f>B77&amp;".1"</f>
        <v>9.16.1</v>
      </c>
      <c r="G78" s="62" t="s">
        <v>148</v>
      </c>
      <c r="H78" s="53" t="str">
        <f>IF(H77="","x",H77)</f>
        <v>x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61"/>
      <c r="BC78" s="18"/>
      <c r="BD78" s="10"/>
      <c r="BE78" s="2"/>
    </row>
    <row r="79" spans="1:57" hidden="1" x14ac:dyDescent="0.2">
      <c r="A79" s="19"/>
      <c r="B79" s="17"/>
      <c r="F79" s="53" t="str">
        <f>B77&amp;".2"</f>
        <v>9.16.2</v>
      </c>
      <c r="G79" s="62" t="s">
        <v>151</v>
      </c>
      <c r="H79" s="53" t="str">
        <f>IF(H77="","x",H77)</f>
        <v>x</v>
      </c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61"/>
      <c r="BC79" s="18"/>
      <c r="BD79" s="10"/>
      <c r="BE79" s="2"/>
    </row>
    <row r="80" spans="1:57" x14ac:dyDescent="0.2">
      <c r="F80" s="60"/>
      <c r="G80" s="58" t="s">
        <v>236</v>
      </c>
      <c r="H80" s="58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18"/>
      <c r="BD80" s="10"/>
      <c r="BE80" s="2"/>
    </row>
    <row r="81" spans="1:57" ht="28.5" x14ac:dyDescent="0.2">
      <c r="B81" s="3" t="s">
        <v>237</v>
      </c>
      <c r="F81" s="43" t="s">
        <v>238</v>
      </c>
      <c r="G81" s="44" t="s">
        <v>239</v>
      </c>
      <c r="H81" s="45" t="s">
        <v>58</v>
      </c>
      <c r="I81" s="45" t="s">
        <v>58</v>
      </c>
      <c r="J81" s="45" t="s">
        <v>58</v>
      </c>
      <c r="K81" s="45" t="s">
        <v>58</v>
      </c>
      <c r="L81" s="45" t="s">
        <v>58</v>
      </c>
      <c r="M81" s="45" t="s">
        <v>58</v>
      </c>
      <c r="N81" s="45" t="s">
        <v>58</v>
      </c>
      <c r="O81" s="45" t="s">
        <v>58</v>
      </c>
      <c r="P81" s="45" t="s">
        <v>58</v>
      </c>
      <c r="Q81" s="45" t="s">
        <v>58</v>
      </c>
      <c r="R81" s="45" t="s">
        <v>58</v>
      </c>
      <c r="S81" s="45" t="s">
        <v>58</v>
      </c>
      <c r="T81" s="45" t="s">
        <v>58</v>
      </c>
      <c r="U81" s="45" t="s">
        <v>58</v>
      </c>
      <c r="V81" s="45" t="s">
        <v>58</v>
      </c>
      <c r="W81" s="45" t="s">
        <v>58</v>
      </c>
      <c r="X81" s="45" t="s">
        <v>58</v>
      </c>
      <c r="Y81" s="45" t="s">
        <v>58</v>
      </c>
      <c r="Z81" s="45" t="s">
        <v>58</v>
      </c>
      <c r="AA81" s="45" t="s">
        <v>58</v>
      </c>
      <c r="AB81" s="45" t="s">
        <v>58</v>
      </c>
      <c r="AC81" s="45" t="s">
        <v>58</v>
      </c>
      <c r="AD81" s="45" t="s">
        <v>58</v>
      </c>
      <c r="AE81" s="45" t="s">
        <v>58</v>
      </c>
      <c r="AF81" s="45" t="s">
        <v>58</v>
      </c>
      <c r="AG81" s="45" t="s">
        <v>58</v>
      </c>
      <c r="AH81" s="45" t="s">
        <v>58</v>
      </c>
      <c r="AI81" s="45" t="s">
        <v>58</v>
      </c>
      <c r="AJ81" s="45" t="s">
        <v>58</v>
      </c>
      <c r="AK81" s="45" t="s">
        <v>58</v>
      </c>
      <c r="AL81" s="45" t="s">
        <v>58</v>
      </c>
      <c r="AM81" s="45" t="s">
        <v>58</v>
      </c>
      <c r="AN81" s="45" t="s">
        <v>58</v>
      </c>
      <c r="AO81" s="45" t="s">
        <v>58</v>
      </c>
      <c r="AP81" s="45" t="s">
        <v>58</v>
      </c>
      <c r="AQ81" s="45" t="s">
        <v>58</v>
      </c>
      <c r="AR81" s="45" t="s">
        <v>58</v>
      </c>
      <c r="AS81" s="45" t="s">
        <v>58</v>
      </c>
      <c r="AT81" s="45" t="s">
        <v>58</v>
      </c>
      <c r="AU81" s="45" t="s">
        <v>58</v>
      </c>
      <c r="AV81" s="45" t="s">
        <v>58</v>
      </c>
      <c r="AW81" s="45" t="s">
        <v>58</v>
      </c>
      <c r="AX81" s="45" t="s">
        <v>58</v>
      </c>
      <c r="AY81" s="45" t="s">
        <v>58</v>
      </c>
      <c r="AZ81" s="45" t="s">
        <v>58</v>
      </c>
      <c r="BA81" s="45" t="s">
        <v>58</v>
      </c>
      <c r="BB81" s="61"/>
      <c r="BC81" s="18"/>
      <c r="BD81" s="10"/>
      <c r="BE81" s="2"/>
    </row>
    <row r="82" spans="1:57" ht="28.5" x14ac:dyDescent="0.2">
      <c r="B82" s="17" t="s">
        <v>240</v>
      </c>
      <c r="F82" s="43" t="str">
        <f>B82</f>
        <v>10.0</v>
      </c>
      <c r="G82" s="48" t="s">
        <v>241</v>
      </c>
      <c r="H82" s="45" t="s">
        <v>131</v>
      </c>
      <c r="I82" s="50">
        <f t="shared" ref="I82:BA82" si="3">SUM(I83:I86)</f>
        <v>135304</v>
      </c>
      <c r="J82" s="50">
        <f t="shared" si="3"/>
        <v>0</v>
      </c>
      <c r="K82" s="50">
        <f t="shared" si="3"/>
        <v>7919</v>
      </c>
      <c r="L82" s="50">
        <f t="shared" si="3"/>
        <v>10399</v>
      </c>
      <c r="M82" s="50">
        <f t="shared" si="3"/>
        <v>3547</v>
      </c>
      <c r="N82" s="50">
        <f t="shared" si="3"/>
        <v>0</v>
      </c>
      <c r="O82" s="50">
        <f t="shared" si="3"/>
        <v>5081</v>
      </c>
      <c r="P82" s="50">
        <f t="shared" si="3"/>
        <v>8681</v>
      </c>
      <c r="Q82" s="50">
        <f t="shared" si="3"/>
        <v>14422</v>
      </c>
      <c r="R82" s="50">
        <f t="shared" si="3"/>
        <v>0</v>
      </c>
      <c r="S82" s="50">
        <f t="shared" si="3"/>
        <v>10013</v>
      </c>
      <c r="T82" s="50">
        <f t="shared" si="3"/>
        <v>5800</v>
      </c>
      <c r="U82" s="50">
        <f t="shared" si="3"/>
        <v>0</v>
      </c>
      <c r="V82" s="50">
        <f t="shared" si="3"/>
        <v>4821</v>
      </c>
      <c r="W82" s="50">
        <f t="shared" si="3"/>
        <v>0</v>
      </c>
      <c r="X82" s="50">
        <f t="shared" si="3"/>
        <v>4816</v>
      </c>
      <c r="Y82" s="50">
        <f t="shared" si="3"/>
        <v>0</v>
      </c>
      <c r="Z82" s="50">
        <f t="shared" si="3"/>
        <v>670</v>
      </c>
      <c r="AA82" s="50">
        <f t="shared" si="3"/>
        <v>2331</v>
      </c>
      <c r="AB82" s="50">
        <f t="shared" si="3"/>
        <v>1258</v>
      </c>
      <c r="AC82" s="50">
        <f t="shared" si="3"/>
        <v>387</v>
      </c>
      <c r="AD82" s="50">
        <f t="shared" si="3"/>
        <v>6286</v>
      </c>
      <c r="AE82" s="50">
        <f t="shared" si="3"/>
        <v>6606</v>
      </c>
      <c r="AF82" s="50">
        <f t="shared" si="3"/>
        <v>2809</v>
      </c>
      <c r="AG82" s="50">
        <f t="shared" si="3"/>
        <v>2946</v>
      </c>
      <c r="AH82" s="50">
        <f t="shared" si="3"/>
        <v>0</v>
      </c>
      <c r="AI82" s="50">
        <f t="shared" si="3"/>
        <v>1793</v>
      </c>
      <c r="AJ82" s="50">
        <f t="shared" si="3"/>
        <v>0</v>
      </c>
      <c r="AK82" s="50">
        <f t="shared" si="3"/>
        <v>0</v>
      </c>
      <c r="AL82" s="50">
        <f t="shared" si="3"/>
        <v>1006</v>
      </c>
      <c r="AM82" s="50">
        <f t="shared" si="3"/>
        <v>2774</v>
      </c>
      <c r="AN82" s="50">
        <f t="shared" si="3"/>
        <v>4243</v>
      </c>
      <c r="AO82" s="50">
        <f t="shared" si="3"/>
        <v>860</v>
      </c>
      <c r="AP82" s="50">
        <f t="shared" si="3"/>
        <v>390</v>
      </c>
      <c r="AQ82" s="50">
        <f t="shared" si="3"/>
        <v>0</v>
      </c>
      <c r="AR82" s="50">
        <f t="shared" si="3"/>
        <v>0</v>
      </c>
      <c r="AS82" s="50">
        <f t="shared" si="3"/>
        <v>68</v>
      </c>
      <c r="AT82" s="50">
        <f t="shared" si="3"/>
        <v>0</v>
      </c>
      <c r="AU82" s="50">
        <f t="shared" si="3"/>
        <v>107</v>
      </c>
      <c r="AV82" s="50">
        <f t="shared" si="3"/>
        <v>101</v>
      </c>
      <c r="AW82" s="50">
        <f t="shared" si="3"/>
        <v>0</v>
      </c>
      <c r="AX82" s="50">
        <f t="shared" si="3"/>
        <v>9257</v>
      </c>
      <c r="AY82" s="50">
        <f t="shared" si="3"/>
        <v>15440</v>
      </c>
      <c r="AZ82" s="50">
        <f t="shared" si="3"/>
        <v>276</v>
      </c>
      <c r="BA82" s="50">
        <f t="shared" si="3"/>
        <v>197</v>
      </c>
      <c r="BB82" s="61"/>
      <c r="BC82" s="18"/>
      <c r="BD82" s="10" t="s">
        <v>242</v>
      </c>
      <c r="BE82" s="2"/>
    </row>
    <row r="83" spans="1:57" x14ac:dyDescent="0.2">
      <c r="B83" s="17"/>
      <c r="F83" s="53" t="str">
        <f>B82&amp;".1"</f>
        <v>10.0.1</v>
      </c>
      <c r="G83" s="62" t="s">
        <v>243</v>
      </c>
      <c r="H83" s="45" t="s">
        <v>131</v>
      </c>
      <c r="I83" s="50">
        <f t="shared" ref="I83:BA86" si="4">SUMIF($G$87:$G$97,$G83,I$87:I$97)</f>
        <v>13235</v>
      </c>
      <c r="J83" s="50">
        <f t="shared" si="4"/>
        <v>0</v>
      </c>
      <c r="K83" s="50">
        <f t="shared" si="4"/>
        <v>0</v>
      </c>
      <c r="L83" s="50">
        <f t="shared" si="4"/>
        <v>10309</v>
      </c>
      <c r="M83" s="50">
        <f t="shared" si="4"/>
        <v>0</v>
      </c>
      <c r="N83" s="50">
        <f t="shared" si="4"/>
        <v>0</v>
      </c>
      <c r="O83" s="50">
        <f t="shared" si="4"/>
        <v>0</v>
      </c>
      <c r="P83" s="50">
        <f t="shared" si="4"/>
        <v>0</v>
      </c>
      <c r="Q83" s="50">
        <f t="shared" si="4"/>
        <v>0</v>
      </c>
      <c r="R83" s="50">
        <f t="shared" si="4"/>
        <v>0</v>
      </c>
      <c r="S83" s="50">
        <f t="shared" si="4"/>
        <v>0</v>
      </c>
      <c r="T83" s="50">
        <f t="shared" si="4"/>
        <v>0</v>
      </c>
      <c r="U83" s="50">
        <f t="shared" si="4"/>
        <v>0</v>
      </c>
      <c r="V83" s="50">
        <f t="shared" si="4"/>
        <v>0</v>
      </c>
      <c r="W83" s="50">
        <f t="shared" si="4"/>
        <v>0</v>
      </c>
      <c r="X83" s="50">
        <f t="shared" si="4"/>
        <v>0</v>
      </c>
      <c r="Y83" s="50">
        <f t="shared" si="4"/>
        <v>0</v>
      </c>
      <c r="Z83" s="50">
        <f t="shared" si="4"/>
        <v>0</v>
      </c>
      <c r="AA83" s="50">
        <f t="shared" si="4"/>
        <v>0</v>
      </c>
      <c r="AB83" s="50">
        <f t="shared" si="4"/>
        <v>0</v>
      </c>
      <c r="AC83" s="50">
        <f t="shared" si="4"/>
        <v>0</v>
      </c>
      <c r="AD83" s="50">
        <f t="shared" si="4"/>
        <v>2768</v>
      </c>
      <c r="AE83" s="50">
        <f t="shared" si="4"/>
        <v>0</v>
      </c>
      <c r="AF83" s="50">
        <f t="shared" si="4"/>
        <v>0</v>
      </c>
      <c r="AG83" s="50">
        <f t="shared" si="4"/>
        <v>0</v>
      </c>
      <c r="AH83" s="50">
        <f t="shared" si="4"/>
        <v>0</v>
      </c>
      <c r="AI83" s="50">
        <f t="shared" si="4"/>
        <v>0</v>
      </c>
      <c r="AJ83" s="50">
        <f t="shared" si="4"/>
        <v>0</v>
      </c>
      <c r="AK83" s="50">
        <f t="shared" si="4"/>
        <v>0</v>
      </c>
      <c r="AL83" s="50">
        <f t="shared" si="4"/>
        <v>0</v>
      </c>
      <c r="AM83" s="50">
        <f t="shared" si="4"/>
        <v>0</v>
      </c>
      <c r="AN83" s="50">
        <f t="shared" si="4"/>
        <v>0</v>
      </c>
      <c r="AO83" s="50">
        <f t="shared" si="4"/>
        <v>0</v>
      </c>
      <c r="AP83" s="50">
        <f t="shared" si="4"/>
        <v>0</v>
      </c>
      <c r="AQ83" s="50">
        <f t="shared" si="4"/>
        <v>0</v>
      </c>
      <c r="AR83" s="50">
        <f t="shared" si="4"/>
        <v>0</v>
      </c>
      <c r="AS83" s="50">
        <f t="shared" si="4"/>
        <v>0</v>
      </c>
      <c r="AT83" s="50">
        <f t="shared" si="4"/>
        <v>0</v>
      </c>
      <c r="AU83" s="50">
        <f t="shared" si="4"/>
        <v>0</v>
      </c>
      <c r="AV83" s="50">
        <f t="shared" si="4"/>
        <v>0</v>
      </c>
      <c r="AW83" s="50">
        <f t="shared" si="4"/>
        <v>0</v>
      </c>
      <c r="AX83" s="50">
        <f t="shared" si="4"/>
        <v>158</v>
      </c>
      <c r="AY83" s="50">
        <f t="shared" si="4"/>
        <v>0</v>
      </c>
      <c r="AZ83" s="50">
        <f t="shared" si="4"/>
        <v>0</v>
      </c>
      <c r="BA83" s="50">
        <f t="shared" si="4"/>
        <v>0</v>
      </c>
      <c r="BB83" s="61"/>
      <c r="BC83" s="18"/>
      <c r="BD83" s="10" t="s">
        <v>244</v>
      </c>
      <c r="BE83" s="2"/>
    </row>
    <row r="84" spans="1:57" x14ac:dyDescent="0.2">
      <c r="B84" s="17"/>
      <c r="F84" s="53" t="str">
        <f>B82&amp;".2"</f>
        <v>10.0.2</v>
      </c>
      <c r="G84" s="62" t="s">
        <v>245</v>
      </c>
      <c r="H84" s="45" t="s">
        <v>131</v>
      </c>
      <c r="I84" s="50">
        <f t="shared" si="4"/>
        <v>9935</v>
      </c>
      <c r="J84" s="50">
        <f t="shared" si="4"/>
        <v>0</v>
      </c>
      <c r="K84" s="50">
        <f t="shared" si="4"/>
        <v>0</v>
      </c>
      <c r="L84" s="50">
        <f t="shared" si="4"/>
        <v>0</v>
      </c>
      <c r="M84" s="50">
        <f t="shared" si="4"/>
        <v>0</v>
      </c>
      <c r="N84" s="50">
        <f t="shared" si="4"/>
        <v>0</v>
      </c>
      <c r="O84" s="50">
        <f t="shared" si="4"/>
        <v>0</v>
      </c>
      <c r="P84" s="50">
        <f t="shared" si="4"/>
        <v>0</v>
      </c>
      <c r="Q84" s="50">
        <f t="shared" si="4"/>
        <v>0</v>
      </c>
      <c r="R84" s="50">
        <f t="shared" si="4"/>
        <v>0</v>
      </c>
      <c r="S84" s="50">
        <f t="shared" si="4"/>
        <v>0</v>
      </c>
      <c r="T84" s="50">
        <f t="shared" si="4"/>
        <v>5145</v>
      </c>
      <c r="U84" s="50">
        <f t="shared" si="4"/>
        <v>0</v>
      </c>
      <c r="V84" s="50">
        <f t="shared" si="4"/>
        <v>0</v>
      </c>
      <c r="W84" s="50">
        <f t="shared" si="4"/>
        <v>0</v>
      </c>
      <c r="X84" s="50">
        <f t="shared" si="4"/>
        <v>0</v>
      </c>
      <c r="Y84" s="50">
        <f t="shared" si="4"/>
        <v>0</v>
      </c>
      <c r="Z84" s="50">
        <f t="shared" si="4"/>
        <v>0</v>
      </c>
      <c r="AA84" s="50">
        <f t="shared" si="4"/>
        <v>0</v>
      </c>
      <c r="AB84" s="50">
        <f t="shared" si="4"/>
        <v>0</v>
      </c>
      <c r="AC84" s="50">
        <f t="shared" si="4"/>
        <v>0</v>
      </c>
      <c r="AD84" s="50">
        <f t="shared" si="4"/>
        <v>190</v>
      </c>
      <c r="AE84" s="50">
        <f t="shared" si="4"/>
        <v>183</v>
      </c>
      <c r="AF84" s="50">
        <f t="shared" si="4"/>
        <v>0</v>
      </c>
      <c r="AG84" s="50">
        <f t="shared" si="4"/>
        <v>0</v>
      </c>
      <c r="AH84" s="50">
        <f t="shared" si="4"/>
        <v>0</v>
      </c>
      <c r="AI84" s="50">
        <f t="shared" si="4"/>
        <v>1707</v>
      </c>
      <c r="AJ84" s="50">
        <f t="shared" si="4"/>
        <v>0</v>
      </c>
      <c r="AK84" s="50">
        <f t="shared" si="4"/>
        <v>0</v>
      </c>
      <c r="AL84" s="50">
        <f t="shared" si="4"/>
        <v>0</v>
      </c>
      <c r="AM84" s="50">
        <f t="shared" si="4"/>
        <v>0</v>
      </c>
      <c r="AN84" s="50">
        <f t="shared" si="4"/>
        <v>0</v>
      </c>
      <c r="AO84" s="50">
        <f t="shared" si="4"/>
        <v>0</v>
      </c>
      <c r="AP84" s="50">
        <f t="shared" si="4"/>
        <v>0</v>
      </c>
      <c r="AQ84" s="50">
        <f t="shared" si="4"/>
        <v>0</v>
      </c>
      <c r="AR84" s="50">
        <f t="shared" si="4"/>
        <v>0</v>
      </c>
      <c r="AS84" s="50">
        <f t="shared" si="4"/>
        <v>0</v>
      </c>
      <c r="AT84" s="50">
        <f t="shared" si="4"/>
        <v>0</v>
      </c>
      <c r="AU84" s="50">
        <f t="shared" si="4"/>
        <v>0</v>
      </c>
      <c r="AV84" s="50">
        <f t="shared" si="4"/>
        <v>0</v>
      </c>
      <c r="AW84" s="50">
        <f t="shared" si="4"/>
        <v>0</v>
      </c>
      <c r="AX84" s="50">
        <f t="shared" si="4"/>
        <v>2513</v>
      </c>
      <c r="AY84" s="50">
        <f t="shared" si="4"/>
        <v>0</v>
      </c>
      <c r="AZ84" s="50">
        <f t="shared" si="4"/>
        <v>0</v>
      </c>
      <c r="BA84" s="50">
        <f t="shared" si="4"/>
        <v>197</v>
      </c>
      <c r="BB84" s="61"/>
      <c r="BC84" s="18"/>
      <c r="BD84" s="10" t="s">
        <v>246</v>
      </c>
      <c r="BE84" s="2"/>
    </row>
    <row r="85" spans="1:57" x14ac:dyDescent="0.2">
      <c r="B85" s="17"/>
      <c r="F85" s="53" t="str">
        <f>B82&amp;".3"</f>
        <v>10.0.3</v>
      </c>
      <c r="G85" s="62" t="s">
        <v>247</v>
      </c>
      <c r="H85" s="45" t="s">
        <v>131</v>
      </c>
      <c r="I85" s="50">
        <f t="shared" si="4"/>
        <v>32243</v>
      </c>
      <c r="J85" s="50">
        <f t="shared" si="4"/>
        <v>0</v>
      </c>
      <c r="K85" s="50">
        <f t="shared" si="4"/>
        <v>0</v>
      </c>
      <c r="L85" s="50">
        <f t="shared" si="4"/>
        <v>90</v>
      </c>
      <c r="M85" s="50">
        <f t="shared" si="4"/>
        <v>0</v>
      </c>
      <c r="N85" s="50">
        <f t="shared" si="4"/>
        <v>0</v>
      </c>
      <c r="O85" s="50">
        <f t="shared" si="4"/>
        <v>356</v>
      </c>
      <c r="P85" s="50">
        <f t="shared" si="4"/>
        <v>0</v>
      </c>
      <c r="Q85" s="50">
        <f t="shared" si="4"/>
        <v>0</v>
      </c>
      <c r="R85" s="50">
        <f t="shared" si="4"/>
        <v>0</v>
      </c>
      <c r="S85" s="50">
        <f t="shared" si="4"/>
        <v>10013</v>
      </c>
      <c r="T85" s="50">
        <f t="shared" si="4"/>
        <v>655</v>
      </c>
      <c r="U85" s="50">
        <f t="shared" si="4"/>
        <v>0</v>
      </c>
      <c r="V85" s="50">
        <f t="shared" si="4"/>
        <v>4821</v>
      </c>
      <c r="W85" s="50">
        <f t="shared" si="4"/>
        <v>0</v>
      </c>
      <c r="X85" s="50">
        <f t="shared" si="4"/>
        <v>0</v>
      </c>
      <c r="Y85" s="50">
        <f t="shared" si="4"/>
        <v>0</v>
      </c>
      <c r="Z85" s="50">
        <f t="shared" si="4"/>
        <v>0</v>
      </c>
      <c r="AA85" s="50">
        <f t="shared" si="4"/>
        <v>2056</v>
      </c>
      <c r="AB85" s="50">
        <f t="shared" si="4"/>
        <v>0</v>
      </c>
      <c r="AC85" s="50">
        <f t="shared" si="4"/>
        <v>387</v>
      </c>
      <c r="AD85" s="50">
        <f t="shared" si="4"/>
        <v>0</v>
      </c>
      <c r="AE85" s="50">
        <f t="shared" si="4"/>
        <v>380</v>
      </c>
      <c r="AF85" s="50">
        <f t="shared" si="4"/>
        <v>2809</v>
      </c>
      <c r="AG85" s="50">
        <f t="shared" si="4"/>
        <v>2775</v>
      </c>
      <c r="AH85" s="50">
        <f t="shared" si="4"/>
        <v>0</v>
      </c>
      <c r="AI85" s="50">
        <f t="shared" si="4"/>
        <v>86</v>
      </c>
      <c r="AJ85" s="50">
        <f t="shared" si="4"/>
        <v>0</v>
      </c>
      <c r="AK85" s="50">
        <f t="shared" si="4"/>
        <v>0</v>
      </c>
      <c r="AL85" s="50">
        <f t="shared" si="4"/>
        <v>1006</v>
      </c>
      <c r="AM85" s="50">
        <f t="shared" si="4"/>
        <v>2349</v>
      </c>
      <c r="AN85" s="50">
        <f t="shared" si="4"/>
        <v>385</v>
      </c>
      <c r="AO85" s="50">
        <f t="shared" si="4"/>
        <v>0</v>
      </c>
      <c r="AP85" s="50">
        <f t="shared" si="4"/>
        <v>0</v>
      </c>
      <c r="AQ85" s="50">
        <f t="shared" si="4"/>
        <v>0</v>
      </c>
      <c r="AR85" s="50">
        <f t="shared" si="4"/>
        <v>0</v>
      </c>
      <c r="AS85" s="50">
        <f t="shared" si="4"/>
        <v>68</v>
      </c>
      <c r="AT85" s="50">
        <f t="shared" si="4"/>
        <v>0</v>
      </c>
      <c r="AU85" s="50">
        <f t="shared" si="4"/>
        <v>107</v>
      </c>
      <c r="AV85" s="50">
        <f t="shared" si="4"/>
        <v>101</v>
      </c>
      <c r="AW85" s="50">
        <f t="shared" si="4"/>
        <v>0</v>
      </c>
      <c r="AX85" s="50">
        <f t="shared" si="4"/>
        <v>3799</v>
      </c>
      <c r="AY85" s="50">
        <f t="shared" si="4"/>
        <v>0</v>
      </c>
      <c r="AZ85" s="50">
        <f t="shared" si="4"/>
        <v>0</v>
      </c>
      <c r="BA85" s="50">
        <f t="shared" si="4"/>
        <v>0</v>
      </c>
      <c r="BB85" s="61"/>
      <c r="BC85" s="18"/>
      <c r="BD85" s="10" t="s">
        <v>248</v>
      </c>
      <c r="BE85" s="2"/>
    </row>
    <row r="86" spans="1:57" x14ac:dyDescent="0.2">
      <c r="B86" s="17"/>
      <c r="F86" s="53" t="str">
        <f>B82&amp;".4"</f>
        <v>10.0.4</v>
      </c>
      <c r="G86" s="62" t="s">
        <v>249</v>
      </c>
      <c r="H86" s="45" t="s">
        <v>131</v>
      </c>
      <c r="I86" s="50">
        <f t="shared" si="4"/>
        <v>79891</v>
      </c>
      <c r="J86" s="50">
        <f t="shared" si="4"/>
        <v>0</v>
      </c>
      <c r="K86" s="50">
        <f t="shared" si="4"/>
        <v>7919</v>
      </c>
      <c r="L86" s="50">
        <f t="shared" si="4"/>
        <v>0</v>
      </c>
      <c r="M86" s="50">
        <f t="shared" si="4"/>
        <v>3547</v>
      </c>
      <c r="N86" s="50">
        <f t="shared" si="4"/>
        <v>0</v>
      </c>
      <c r="O86" s="50">
        <f t="shared" si="4"/>
        <v>4725</v>
      </c>
      <c r="P86" s="50">
        <f t="shared" si="4"/>
        <v>8681</v>
      </c>
      <c r="Q86" s="50">
        <f t="shared" si="4"/>
        <v>14422</v>
      </c>
      <c r="R86" s="50">
        <f t="shared" si="4"/>
        <v>0</v>
      </c>
      <c r="S86" s="50">
        <f t="shared" si="4"/>
        <v>0</v>
      </c>
      <c r="T86" s="50">
        <f t="shared" si="4"/>
        <v>0</v>
      </c>
      <c r="U86" s="50">
        <f t="shared" si="4"/>
        <v>0</v>
      </c>
      <c r="V86" s="50">
        <f t="shared" si="4"/>
        <v>0</v>
      </c>
      <c r="W86" s="50">
        <f t="shared" si="4"/>
        <v>0</v>
      </c>
      <c r="X86" s="50">
        <f t="shared" si="4"/>
        <v>4816</v>
      </c>
      <c r="Y86" s="50">
        <f t="shared" si="4"/>
        <v>0</v>
      </c>
      <c r="Z86" s="50">
        <f t="shared" si="4"/>
        <v>670</v>
      </c>
      <c r="AA86" s="50">
        <f t="shared" si="4"/>
        <v>275</v>
      </c>
      <c r="AB86" s="50">
        <f t="shared" si="4"/>
        <v>1258</v>
      </c>
      <c r="AC86" s="50">
        <f t="shared" si="4"/>
        <v>0</v>
      </c>
      <c r="AD86" s="50">
        <f t="shared" si="4"/>
        <v>3328</v>
      </c>
      <c r="AE86" s="50">
        <f t="shared" si="4"/>
        <v>6043</v>
      </c>
      <c r="AF86" s="50">
        <f t="shared" si="4"/>
        <v>0</v>
      </c>
      <c r="AG86" s="50">
        <f t="shared" si="4"/>
        <v>171</v>
      </c>
      <c r="AH86" s="50">
        <f t="shared" si="4"/>
        <v>0</v>
      </c>
      <c r="AI86" s="50">
        <f t="shared" si="4"/>
        <v>0</v>
      </c>
      <c r="AJ86" s="50">
        <f t="shared" si="4"/>
        <v>0</v>
      </c>
      <c r="AK86" s="50">
        <f t="shared" si="4"/>
        <v>0</v>
      </c>
      <c r="AL86" s="50">
        <f t="shared" si="4"/>
        <v>0</v>
      </c>
      <c r="AM86" s="50">
        <f t="shared" si="4"/>
        <v>425</v>
      </c>
      <c r="AN86" s="50">
        <f t="shared" si="4"/>
        <v>3858</v>
      </c>
      <c r="AO86" s="50">
        <f t="shared" si="4"/>
        <v>860</v>
      </c>
      <c r="AP86" s="50">
        <f t="shared" si="4"/>
        <v>390</v>
      </c>
      <c r="AQ86" s="50">
        <f t="shared" si="4"/>
        <v>0</v>
      </c>
      <c r="AR86" s="50">
        <f t="shared" si="4"/>
        <v>0</v>
      </c>
      <c r="AS86" s="50">
        <f t="shared" si="4"/>
        <v>0</v>
      </c>
      <c r="AT86" s="50">
        <f t="shared" si="4"/>
        <v>0</v>
      </c>
      <c r="AU86" s="50">
        <f t="shared" si="4"/>
        <v>0</v>
      </c>
      <c r="AV86" s="50">
        <f t="shared" si="4"/>
        <v>0</v>
      </c>
      <c r="AW86" s="50">
        <f t="shared" si="4"/>
        <v>0</v>
      </c>
      <c r="AX86" s="50">
        <f t="shared" si="4"/>
        <v>2787</v>
      </c>
      <c r="AY86" s="50">
        <f t="shared" si="4"/>
        <v>15440</v>
      </c>
      <c r="AZ86" s="50">
        <f t="shared" si="4"/>
        <v>276</v>
      </c>
      <c r="BA86" s="50">
        <f t="shared" si="4"/>
        <v>0</v>
      </c>
      <c r="BB86" s="61"/>
      <c r="BC86" s="18"/>
      <c r="BD86" s="10" t="s">
        <v>250</v>
      </c>
      <c r="BE86" s="2"/>
    </row>
    <row r="87" spans="1:57" ht="71.25" hidden="1" x14ac:dyDescent="0.2">
      <c r="B87" s="17" t="s">
        <v>240</v>
      </c>
      <c r="F87" s="43" t="str">
        <f>B87</f>
        <v>10.0</v>
      </c>
      <c r="G87" s="63"/>
      <c r="H87" s="45" t="s">
        <v>131</v>
      </c>
      <c r="I87" s="50">
        <f t="shared" ref="I87:BA87" si="5">SUM(I88:I91)</f>
        <v>0</v>
      </c>
      <c r="J87" s="50">
        <f t="shared" si="5"/>
        <v>0</v>
      </c>
      <c r="K87" s="50">
        <f t="shared" si="5"/>
        <v>0</v>
      </c>
      <c r="L87" s="50">
        <f t="shared" si="5"/>
        <v>0</v>
      </c>
      <c r="M87" s="50">
        <f t="shared" si="5"/>
        <v>0</v>
      </c>
      <c r="N87" s="50">
        <f t="shared" si="5"/>
        <v>0</v>
      </c>
      <c r="O87" s="50">
        <f t="shared" si="5"/>
        <v>0</v>
      </c>
      <c r="P87" s="50">
        <f t="shared" si="5"/>
        <v>0</v>
      </c>
      <c r="Q87" s="50">
        <f t="shared" si="5"/>
        <v>0</v>
      </c>
      <c r="R87" s="50">
        <f t="shared" si="5"/>
        <v>0</v>
      </c>
      <c r="S87" s="50">
        <f t="shared" si="5"/>
        <v>0</v>
      </c>
      <c r="T87" s="50">
        <f t="shared" si="5"/>
        <v>0</v>
      </c>
      <c r="U87" s="50">
        <f t="shared" si="5"/>
        <v>0</v>
      </c>
      <c r="V87" s="50">
        <f t="shared" si="5"/>
        <v>0</v>
      </c>
      <c r="W87" s="50">
        <f t="shared" si="5"/>
        <v>0</v>
      </c>
      <c r="X87" s="50">
        <f t="shared" si="5"/>
        <v>0</v>
      </c>
      <c r="Y87" s="50">
        <f t="shared" si="5"/>
        <v>0</v>
      </c>
      <c r="Z87" s="50">
        <f t="shared" si="5"/>
        <v>0</v>
      </c>
      <c r="AA87" s="50">
        <f t="shared" si="5"/>
        <v>0</v>
      </c>
      <c r="AB87" s="50">
        <f t="shared" si="5"/>
        <v>0</v>
      </c>
      <c r="AC87" s="50">
        <f t="shared" si="5"/>
        <v>0</v>
      </c>
      <c r="AD87" s="50">
        <f t="shared" si="5"/>
        <v>0</v>
      </c>
      <c r="AE87" s="50">
        <f t="shared" si="5"/>
        <v>0</v>
      </c>
      <c r="AF87" s="50">
        <f t="shared" si="5"/>
        <v>0</v>
      </c>
      <c r="AG87" s="50">
        <f t="shared" si="5"/>
        <v>0</v>
      </c>
      <c r="AH87" s="50">
        <f t="shared" si="5"/>
        <v>0</v>
      </c>
      <c r="AI87" s="50">
        <f t="shared" si="5"/>
        <v>0</v>
      </c>
      <c r="AJ87" s="50">
        <f t="shared" si="5"/>
        <v>0</v>
      </c>
      <c r="AK87" s="50">
        <f t="shared" si="5"/>
        <v>0</v>
      </c>
      <c r="AL87" s="50">
        <f t="shared" si="5"/>
        <v>0</v>
      </c>
      <c r="AM87" s="50">
        <f t="shared" si="5"/>
        <v>0</v>
      </c>
      <c r="AN87" s="50">
        <f t="shared" si="5"/>
        <v>0</v>
      </c>
      <c r="AO87" s="50">
        <f t="shared" si="5"/>
        <v>0</v>
      </c>
      <c r="AP87" s="50">
        <f t="shared" si="5"/>
        <v>0</v>
      </c>
      <c r="AQ87" s="50">
        <f t="shared" si="5"/>
        <v>0</v>
      </c>
      <c r="AR87" s="50">
        <f t="shared" si="5"/>
        <v>0</v>
      </c>
      <c r="AS87" s="50">
        <f t="shared" si="5"/>
        <v>0</v>
      </c>
      <c r="AT87" s="50">
        <f t="shared" si="5"/>
        <v>0</v>
      </c>
      <c r="AU87" s="50">
        <f t="shared" si="5"/>
        <v>0</v>
      </c>
      <c r="AV87" s="50">
        <f t="shared" si="5"/>
        <v>0</v>
      </c>
      <c r="AW87" s="50">
        <f t="shared" si="5"/>
        <v>0</v>
      </c>
      <c r="AX87" s="50">
        <f t="shared" si="5"/>
        <v>0</v>
      </c>
      <c r="AY87" s="50">
        <f t="shared" si="5"/>
        <v>0</v>
      </c>
      <c r="AZ87" s="50">
        <f t="shared" si="5"/>
        <v>0</v>
      </c>
      <c r="BA87" s="50">
        <f t="shared" si="5"/>
        <v>0</v>
      </c>
      <c r="BB87" s="61">
        <f>G87</f>
        <v>0</v>
      </c>
      <c r="BC87" s="18"/>
      <c r="BD87" s="10" t="s">
        <v>251</v>
      </c>
      <c r="BE87" s="2"/>
    </row>
    <row r="88" spans="1:57" hidden="1" x14ac:dyDescent="0.2">
      <c r="A88" s="20"/>
      <c r="B88" s="17"/>
      <c r="F88" s="53" t="str">
        <f>B87&amp;".1"</f>
        <v>10.0.1</v>
      </c>
      <c r="G88" s="62" t="s">
        <v>243</v>
      </c>
      <c r="H88" s="45" t="s">
        <v>131</v>
      </c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61"/>
      <c r="BC88" s="18"/>
      <c r="BD88" s="10"/>
      <c r="BE88" s="2"/>
    </row>
    <row r="89" spans="1:57" hidden="1" x14ac:dyDescent="0.2">
      <c r="B89" s="17"/>
      <c r="F89" s="53" t="str">
        <f>B87&amp;".2"</f>
        <v>10.0.2</v>
      </c>
      <c r="G89" s="62" t="s">
        <v>245</v>
      </c>
      <c r="H89" s="45" t="s">
        <v>131</v>
      </c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61"/>
      <c r="BC89" s="18"/>
      <c r="BD89" s="10"/>
      <c r="BE89" s="2"/>
    </row>
    <row r="90" spans="1:57" hidden="1" x14ac:dyDescent="0.2">
      <c r="B90" s="17"/>
      <c r="F90" s="53" t="str">
        <f>B87&amp;".3"</f>
        <v>10.0.3</v>
      </c>
      <c r="G90" s="62" t="s">
        <v>247</v>
      </c>
      <c r="H90" s="45" t="s">
        <v>131</v>
      </c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61"/>
      <c r="BC90" s="18"/>
      <c r="BD90" s="10"/>
      <c r="BE90" s="2"/>
    </row>
    <row r="91" spans="1:57" hidden="1" x14ac:dyDescent="0.2">
      <c r="B91" s="17"/>
      <c r="F91" s="53" t="str">
        <f>B87&amp;".4"</f>
        <v>10.0.4</v>
      </c>
      <c r="G91" s="62" t="s">
        <v>249</v>
      </c>
      <c r="H91" s="45" t="s">
        <v>131</v>
      </c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61"/>
      <c r="BC91" s="18"/>
      <c r="BD91" s="10"/>
      <c r="BE91" s="2"/>
    </row>
    <row r="92" spans="1:57" ht="51.75" customHeight="1" x14ac:dyDescent="0.2">
      <c r="B92" s="17" t="s">
        <v>252</v>
      </c>
      <c r="E92" s="1"/>
      <c r="F92" s="43" t="str">
        <f>B92</f>
        <v>10.1</v>
      </c>
      <c r="G92" s="63" t="s">
        <v>140</v>
      </c>
      <c r="H92" s="45" t="s">
        <v>131</v>
      </c>
      <c r="I92" s="50">
        <f t="shared" ref="I92:BA92" si="6">SUM(I93:I96)</f>
        <v>135304</v>
      </c>
      <c r="J92" s="50">
        <f t="shared" si="6"/>
        <v>0</v>
      </c>
      <c r="K92" s="50">
        <f t="shared" si="6"/>
        <v>7919</v>
      </c>
      <c r="L92" s="50">
        <f t="shared" si="6"/>
        <v>10399</v>
      </c>
      <c r="M92" s="50">
        <f t="shared" si="6"/>
        <v>3547</v>
      </c>
      <c r="N92" s="50">
        <f t="shared" si="6"/>
        <v>0</v>
      </c>
      <c r="O92" s="50">
        <f t="shared" si="6"/>
        <v>5081</v>
      </c>
      <c r="P92" s="50">
        <f t="shared" si="6"/>
        <v>8681</v>
      </c>
      <c r="Q92" s="50">
        <f t="shared" si="6"/>
        <v>14422</v>
      </c>
      <c r="R92" s="50">
        <f t="shared" si="6"/>
        <v>0</v>
      </c>
      <c r="S92" s="50">
        <f t="shared" si="6"/>
        <v>10013</v>
      </c>
      <c r="T92" s="50">
        <f t="shared" si="6"/>
        <v>5800</v>
      </c>
      <c r="U92" s="50">
        <f t="shared" si="6"/>
        <v>0</v>
      </c>
      <c r="V92" s="50">
        <f t="shared" si="6"/>
        <v>4821</v>
      </c>
      <c r="W92" s="50">
        <f t="shared" si="6"/>
        <v>0</v>
      </c>
      <c r="X92" s="50">
        <f t="shared" si="6"/>
        <v>4816</v>
      </c>
      <c r="Y92" s="50">
        <f t="shared" si="6"/>
        <v>0</v>
      </c>
      <c r="Z92" s="50">
        <f t="shared" si="6"/>
        <v>670</v>
      </c>
      <c r="AA92" s="50">
        <f t="shared" si="6"/>
        <v>2331</v>
      </c>
      <c r="AB92" s="50">
        <f t="shared" si="6"/>
        <v>1258</v>
      </c>
      <c r="AC92" s="50">
        <f t="shared" si="6"/>
        <v>387</v>
      </c>
      <c r="AD92" s="50">
        <f t="shared" si="6"/>
        <v>6286</v>
      </c>
      <c r="AE92" s="50">
        <f t="shared" si="6"/>
        <v>6606</v>
      </c>
      <c r="AF92" s="50">
        <f t="shared" si="6"/>
        <v>2809</v>
      </c>
      <c r="AG92" s="50">
        <f t="shared" si="6"/>
        <v>2946</v>
      </c>
      <c r="AH92" s="50">
        <f t="shared" si="6"/>
        <v>0</v>
      </c>
      <c r="AI92" s="50">
        <f t="shared" si="6"/>
        <v>1793</v>
      </c>
      <c r="AJ92" s="50">
        <f t="shared" si="6"/>
        <v>0</v>
      </c>
      <c r="AK92" s="50">
        <f t="shared" si="6"/>
        <v>0</v>
      </c>
      <c r="AL92" s="50">
        <f t="shared" si="6"/>
        <v>1006</v>
      </c>
      <c r="AM92" s="50">
        <f t="shared" si="6"/>
        <v>2774</v>
      </c>
      <c r="AN92" s="50">
        <f t="shared" si="6"/>
        <v>4243</v>
      </c>
      <c r="AO92" s="50">
        <f t="shared" si="6"/>
        <v>860</v>
      </c>
      <c r="AP92" s="50">
        <f t="shared" si="6"/>
        <v>390</v>
      </c>
      <c r="AQ92" s="50">
        <f t="shared" si="6"/>
        <v>0</v>
      </c>
      <c r="AR92" s="50">
        <f t="shared" si="6"/>
        <v>0</v>
      </c>
      <c r="AS92" s="50">
        <f t="shared" si="6"/>
        <v>68</v>
      </c>
      <c r="AT92" s="50">
        <f t="shared" si="6"/>
        <v>0</v>
      </c>
      <c r="AU92" s="50">
        <f t="shared" si="6"/>
        <v>107</v>
      </c>
      <c r="AV92" s="50">
        <f t="shared" si="6"/>
        <v>101</v>
      </c>
      <c r="AW92" s="50">
        <f t="shared" si="6"/>
        <v>0</v>
      </c>
      <c r="AX92" s="50">
        <f t="shared" si="6"/>
        <v>9257</v>
      </c>
      <c r="AY92" s="50">
        <f t="shared" si="6"/>
        <v>15440</v>
      </c>
      <c r="AZ92" s="50">
        <f t="shared" si="6"/>
        <v>276</v>
      </c>
      <c r="BA92" s="50">
        <f t="shared" si="6"/>
        <v>197</v>
      </c>
      <c r="BB92" s="61" t="str">
        <f>G92</f>
        <v>амортизация</v>
      </c>
      <c r="BC92" s="34"/>
      <c r="BD92" s="21" t="s">
        <v>251</v>
      </c>
      <c r="BE92" s="2"/>
    </row>
    <row r="93" spans="1:57" x14ac:dyDescent="0.2">
      <c r="B93" s="17"/>
      <c r="F93" s="53" t="str">
        <f>B92&amp;".1"</f>
        <v>10.1.1</v>
      </c>
      <c r="G93" s="62" t="s">
        <v>243</v>
      </c>
      <c r="H93" s="45" t="s">
        <v>131</v>
      </c>
      <c r="I93" s="55">
        <f>K93+L93+M93+N93+O93+P93+Q93+R93+S93+T93+U93+V93+W93+X93+Y93+Z93+AA93+AB93+AC93+AD93+AE93+AF93+AG93+AH93+AI93+AJ93+AK93+AL93+AM93+AN93+AO93+AP93+AQ93+AR93+AS93+AT93+AU93+AV93+AW93+AX93+AY93+AZ93+BA93</f>
        <v>13235</v>
      </c>
      <c r="J93" s="55"/>
      <c r="K93" s="55">
        <v>0</v>
      </c>
      <c r="L93" s="55">
        <v>10309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2768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158</v>
      </c>
      <c r="AY93" s="55">
        <v>0</v>
      </c>
      <c r="AZ93" s="55">
        <v>0</v>
      </c>
      <c r="BA93" s="55">
        <v>0</v>
      </c>
      <c r="BB93" s="61"/>
      <c r="BC93" s="18"/>
      <c r="BD93" s="10"/>
      <c r="BE93" s="2"/>
    </row>
    <row r="94" spans="1:57" x14ac:dyDescent="0.2">
      <c r="B94" s="17"/>
      <c r="F94" s="53" t="str">
        <f>B92&amp;".2"</f>
        <v>10.1.2</v>
      </c>
      <c r="G94" s="62" t="s">
        <v>245</v>
      </c>
      <c r="H94" s="45" t="s">
        <v>131</v>
      </c>
      <c r="I94" s="55">
        <f>K94+L94+M94+N94+O94+P94+Q94+R94+S94+T94+U94+V94+W94+X94+Y94+Z94+AA94+AB94+AC94+AD94+AE94+AF94+AG94+AH94+AI94+AJ94+AK94+AL94+AM94+AN94+AO94+AP94+AQ94+AR94+AS94+AT94+AU94+AV94+AW94+AX94+AY94+AZ94+BA94</f>
        <v>9935</v>
      </c>
      <c r="J94" s="55"/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5145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190</v>
      </c>
      <c r="AE94" s="55">
        <v>183</v>
      </c>
      <c r="AF94" s="55">
        <v>0</v>
      </c>
      <c r="AG94" s="55">
        <v>0</v>
      </c>
      <c r="AH94" s="55">
        <v>0</v>
      </c>
      <c r="AI94" s="55">
        <v>1707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2513</v>
      </c>
      <c r="AY94" s="55">
        <v>0</v>
      </c>
      <c r="AZ94" s="55">
        <v>0</v>
      </c>
      <c r="BA94" s="55">
        <v>197</v>
      </c>
      <c r="BB94" s="61"/>
      <c r="BC94" s="18"/>
      <c r="BD94" s="10"/>
      <c r="BE94" s="2"/>
    </row>
    <row r="95" spans="1:57" x14ac:dyDescent="0.2">
      <c r="B95" s="17"/>
      <c r="F95" s="53" t="str">
        <f>B92&amp;".3"</f>
        <v>10.1.3</v>
      </c>
      <c r="G95" s="62" t="s">
        <v>247</v>
      </c>
      <c r="H95" s="45" t="s">
        <v>131</v>
      </c>
      <c r="I95" s="55">
        <f>K95+L95+M95+N95+O95+P95+Q95+R95+S95+T95+U95+V95+W95+X95+Y95+Z95+AA95+AB95+AC95+AD95+AE95+AF95+AG95+AH95+AI95+AJ95+AK95+AL95+AM95+AN95+AO95+AP95+AQ95+AR95+AS95+AT95+AU95+AV95+AW95+AX95+AY95+AZ95+BA95</f>
        <v>32243</v>
      </c>
      <c r="J95" s="55"/>
      <c r="K95" s="55">
        <v>0</v>
      </c>
      <c r="L95" s="55">
        <v>90</v>
      </c>
      <c r="M95" s="55">
        <v>0</v>
      </c>
      <c r="N95" s="55">
        <v>0</v>
      </c>
      <c r="O95" s="55">
        <v>356</v>
      </c>
      <c r="P95" s="55">
        <v>0</v>
      </c>
      <c r="Q95" s="55">
        <v>0</v>
      </c>
      <c r="R95" s="55">
        <v>0</v>
      </c>
      <c r="S95" s="55">
        <v>10013</v>
      </c>
      <c r="T95" s="55">
        <v>655</v>
      </c>
      <c r="U95" s="55">
        <v>0</v>
      </c>
      <c r="V95" s="55">
        <v>4821</v>
      </c>
      <c r="W95" s="55">
        <v>0</v>
      </c>
      <c r="X95" s="55">
        <v>0</v>
      </c>
      <c r="Y95" s="55">
        <v>0</v>
      </c>
      <c r="Z95" s="55">
        <v>0</v>
      </c>
      <c r="AA95" s="55">
        <v>2056</v>
      </c>
      <c r="AB95" s="55">
        <v>0</v>
      </c>
      <c r="AC95" s="55">
        <v>387</v>
      </c>
      <c r="AD95" s="55">
        <v>0</v>
      </c>
      <c r="AE95" s="55">
        <v>380</v>
      </c>
      <c r="AF95" s="55">
        <v>2809</v>
      </c>
      <c r="AG95" s="55">
        <v>2775</v>
      </c>
      <c r="AH95" s="55">
        <v>0</v>
      </c>
      <c r="AI95" s="55">
        <v>86</v>
      </c>
      <c r="AJ95" s="55">
        <v>0</v>
      </c>
      <c r="AK95" s="55">
        <v>0</v>
      </c>
      <c r="AL95" s="55">
        <v>1006</v>
      </c>
      <c r="AM95" s="55">
        <v>2349</v>
      </c>
      <c r="AN95" s="55">
        <v>385</v>
      </c>
      <c r="AO95" s="55">
        <v>0</v>
      </c>
      <c r="AP95" s="55">
        <v>0</v>
      </c>
      <c r="AQ95" s="55">
        <v>0</v>
      </c>
      <c r="AR95" s="55">
        <v>0</v>
      </c>
      <c r="AS95" s="55">
        <v>68</v>
      </c>
      <c r="AT95" s="55">
        <v>0</v>
      </c>
      <c r="AU95" s="55">
        <v>107</v>
      </c>
      <c r="AV95" s="55">
        <v>101</v>
      </c>
      <c r="AW95" s="55">
        <v>0</v>
      </c>
      <c r="AX95" s="55">
        <v>3799</v>
      </c>
      <c r="AY95" s="55">
        <v>0</v>
      </c>
      <c r="AZ95" s="55">
        <v>0</v>
      </c>
      <c r="BA95" s="55">
        <v>0</v>
      </c>
      <c r="BB95" s="61"/>
      <c r="BC95" s="18"/>
      <c r="BD95" s="10"/>
      <c r="BE95" s="2"/>
    </row>
    <row r="96" spans="1:57" x14ac:dyDescent="0.2">
      <c r="B96" s="17"/>
      <c r="F96" s="53" t="str">
        <f>B92&amp;".4"</f>
        <v>10.1.4</v>
      </c>
      <c r="G96" s="62" t="s">
        <v>249</v>
      </c>
      <c r="H96" s="45" t="s">
        <v>131</v>
      </c>
      <c r="I96" s="55">
        <f>K96+L96+M96+N96+O96+P96+Q96+R96+S96+T96+U96+V96+W96+X96+Y96+Z96+AA96+AB96+AC96+AD96+AE96+AF96+AG96+AH96+AI96+AJ96+AK96+AL96+AM96+AN96+AO96+AP96+AQ96+AR96+AS96+AT96+AU96+AV96+AW96+AX96+AY96+AZ96+BA96</f>
        <v>79891</v>
      </c>
      <c r="J96" s="55"/>
      <c r="K96" s="55">
        <v>7919</v>
      </c>
      <c r="L96" s="55">
        <v>0</v>
      </c>
      <c r="M96" s="55">
        <v>3547</v>
      </c>
      <c r="N96" s="55">
        <v>0</v>
      </c>
      <c r="O96" s="55">
        <v>4725</v>
      </c>
      <c r="P96" s="55">
        <v>8681</v>
      </c>
      <c r="Q96" s="55">
        <v>14422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4816</v>
      </c>
      <c r="Y96" s="55">
        <v>0</v>
      </c>
      <c r="Z96" s="55">
        <v>670</v>
      </c>
      <c r="AA96" s="55">
        <v>275</v>
      </c>
      <c r="AB96" s="55">
        <v>1258</v>
      </c>
      <c r="AC96" s="55">
        <v>0</v>
      </c>
      <c r="AD96" s="55">
        <v>3328</v>
      </c>
      <c r="AE96" s="55">
        <v>6043</v>
      </c>
      <c r="AF96" s="55">
        <v>0</v>
      </c>
      <c r="AG96" s="55">
        <v>171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425</v>
      </c>
      <c r="AN96" s="55">
        <v>3858</v>
      </c>
      <c r="AO96" s="55">
        <v>860</v>
      </c>
      <c r="AP96" s="55">
        <v>390</v>
      </c>
      <c r="AQ96" s="55">
        <v>0</v>
      </c>
      <c r="AR96" s="55">
        <v>0</v>
      </c>
      <c r="AS96" s="55">
        <v>0</v>
      </c>
      <c r="AT96" s="55">
        <v>0</v>
      </c>
      <c r="AU96" s="55">
        <v>0</v>
      </c>
      <c r="AV96" s="55">
        <v>0</v>
      </c>
      <c r="AW96" s="55">
        <v>0</v>
      </c>
      <c r="AX96" s="55">
        <v>2787</v>
      </c>
      <c r="AY96" s="55">
        <v>15440</v>
      </c>
      <c r="AZ96" s="55">
        <v>276</v>
      </c>
      <c r="BA96" s="55">
        <v>0</v>
      </c>
      <c r="BB96" s="61"/>
      <c r="BC96" s="18"/>
      <c r="BD96" s="10"/>
      <c r="BE96" s="2"/>
    </row>
    <row r="97" spans="6:57" x14ac:dyDescent="0.2">
      <c r="F97" s="60"/>
      <c r="G97" s="58" t="s">
        <v>138</v>
      </c>
      <c r="H97" s="58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18"/>
      <c r="BD97" s="10"/>
      <c r="BE97" s="2"/>
    </row>
    <row r="98" spans="6:57" ht="3" customHeight="1" x14ac:dyDescent="0.2">
      <c r="F98" s="5"/>
      <c r="G98" s="5"/>
      <c r="H98" s="5"/>
      <c r="I98" s="5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</row>
    <row r="99" spans="6:57" ht="15.75" x14ac:dyDescent="0.25">
      <c r="F99" s="23">
        <v>1</v>
      </c>
      <c r="G99" s="24" t="s">
        <v>253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</row>
    <row r="100" spans="6:57" ht="27" customHeight="1" x14ac:dyDescent="0.25">
      <c r="F100" s="23"/>
      <c r="G100" s="24" t="s">
        <v>254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</row>
    <row r="101" spans="6:57" ht="15.75" x14ac:dyDescent="0.25">
      <c r="F101" s="25">
        <v>2</v>
      </c>
      <c r="G101" s="26" t="s">
        <v>255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</row>
  </sheetData>
  <mergeCells count="16">
    <mergeCell ref="G99:BD99"/>
    <mergeCell ref="G100:BD100"/>
    <mergeCell ref="G101:BD101"/>
    <mergeCell ref="F5:BB5"/>
    <mergeCell ref="B20:B22"/>
    <mergeCell ref="B23:B26"/>
    <mergeCell ref="B77:B79"/>
    <mergeCell ref="B82:B86"/>
    <mergeCell ref="B87:B91"/>
    <mergeCell ref="B92:B96"/>
    <mergeCell ref="F7:BC7"/>
    <mergeCell ref="BD7:BD9"/>
    <mergeCell ref="F8:F9"/>
    <mergeCell ref="G8:G9"/>
    <mergeCell ref="H8:H9"/>
    <mergeCell ref="I8:B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4.5. т.эн</vt:lpstr>
      <vt:lpstr>List06_flag_year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2019-04-29T11:36:56Z</dcterms:modified>
</cp:coreProperties>
</file>