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ТС. Т-подкл(инд)" sheetId="2"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H">'ТС. Т-подкл(инд)'!$60:$62</definedName>
    <definedName name="BLOCK_NOTE_R_TARIFF_H">'ТС. Т-подкл(инд)'!$63:$65</definedName>
    <definedName name="BLOCK_TABLE_P_TARIFF_H">'ТС. Т-подкл(инд)'!$26:$30</definedName>
    <definedName name="BLOCK_TABLE_R_TARIFF_H">'ТС. Т-подкл(инд)'!$31:$33</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ver_HEAT_TARIFF_H">'ТС. Т-подкл(инд)'!$V:$AA</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H">'ТС. Т-подкл(инд)'!$T$56</definedName>
    <definedName name="pIns_ver_HEAT_TARIFF_H">'ТС. Т-подкл(инд)'!$AJ$37</definedName>
    <definedName name="PROCEDURE_TC_NAME_FORM">[1]DATA_FORMS!$C$30</definedName>
    <definedName name="pt_cs_20">'ТС. Т-подкл(инд)'!$44:$52</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ist_te_20">'ТС. Т-подкл(инд)'!$45:$51</definedName>
    <definedName name="pt_ntar_20">'ТС. Т-подкл(инд)'!$42:$55</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20">'ТС. Т-подкл(инд)'!$43:$53</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H">'ТС. Т-подкл(инд)'!$AJ$57</definedName>
    <definedName name="tblStart_1_TARIFF_H">'ТС. Т-подкл(инд)'!$AB$42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6" i="2" l="1"/>
  <c r="AN55" i="2"/>
  <c r="AN54" i="2"/>
  <c r="AN53" i="2"/>
  <c r="AN52" i="2"/>
  <c r="AN51" i="2"/>
  <c r="AN50" i="2"/>
  <c r="AN49" i="2"/>
  <c r="AN48" i="2"/>
  <c r="K48" i="2"/>
  <c r="S48" i="2" s="1"/>
  <c r="AN47" i="2"/>
  <c r="AN46" i="2"/>
  <c r="I46" i="2"/>
  <c r="AN45" i="2"/>
  <c r="AC45" i="2"/>
  <c r="S45" i="2"/>
  <c r="J47" i="2" s="1"/>
  <c r="AN44" i="2"/>
  <c r="AC44" i="2"/>
  <c r="S44" i="2"/>
  <c r="AN43" i="2"/>
  <c r="AC43" i="2"/>
  <c r="S43" i="2"/>
  <c r="AN42" i="2"/>
  <c r="AK42" i="2"/>
  <c r="AC42" i="2"/>
  <c r="S42" i="2"/>
  <c r="AD41" i="2"/>
  <c r="AE41" i="2" s="1"/>
  <c r="AF41" i="2" s="1"/>
  <c r="AG41" i="2" s="1"/>
  <c r="AI41" i="2" s="1"/>
  <c r="AJ41" i="2" s="1"/>
  <c r="AK41" i="2" s="1"/>
  <c r="U41" i="2"/>
  <c r="V41" i="2" s="1"/>
  <c r="W41" i="2" s="1"/>
  <c r="X41" i="2" s="1"/>
  <c r="Y41" i="2" s="1"/>
  <c r="AA41" i="2" s="1"/>
  <c r="V39" i="2"/>
  <c r="V33" i="2"/>
  <c r="V32" i="2"/>
  <c r="V30" i="2"/>
  <c r="V29" i="2"/>
  <c r="V28" i="2"/>
  <c r="V27" i="2"/>
  <c r="S25" i="2"/>
  <c r="S24" i="2"/>
  <c r="AN14" i="2"/>
  <c r="AN13" i="2"/>
  <c r="AN12" i="2"/>
  <c r="AN11" i="2"/>
  <c r="AN10" i="2"/>
  <c r="AN9" i="2"/>
  <c r="AN8" i="2"/>
  <c r="AN7" i="2"/>
  <c r="AN6" i="2"/>
  <c r="AN5" i="2"/>
  <c r="AC5" i="2"/>
  <c r="S5" i="2"/>
  <c r="K8" i="2" s="1"/>
  <c r="S8" i="2" s="1"/>
  <c r="AN4" i="2"/>
  <c r="AC4" i="2"/>
  <c r="S4" i="2"/>
  <c r="AN3" i="2"/>
  <c r="AC3" i="2"/>
  <c r="S3" i="2"/>
  <c r="AN2" i="2"/>
  <c r="AC2" i="2"/>
  <c r="S2" i="2"/>
  <c r="AL48" i="2"/>
  <c r="AL8" i="2"/>
  <c r="J7" i="2" l="1"/>
  <c r="I6" i="2"/>
</calcChain>
</file>

<file path=xl/sharedStrings.xml><?xml version="1.0" encoding="utf-8"?>
<sst xmlns="http://schemas.openxmlformats.org/spreadsheetml/2006/main" count="138" uniqueCount="66">
  <si>
    <t>Flag_Row_Size</t>
  </si>
  <si>
    <t>Наименование тарифа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</si>
  <si>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</si>
  <si>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</si>
  <si>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</si>
  <si>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</si>
  <si>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</si>
  <si>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</si>
  <si>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</si>
  <si>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</si>
  <si>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да</t>
  </si>
  <si>
    <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</si>
  <si>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</si>
  <si>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строку</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</si>
  <si>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</si>
  <si>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</si>
  <si>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</si>
  <si>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</si>
  <si>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</si>
  <si>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FLAG_START_DATE</t>
  </si>
  <si>
    <t>FLAG_ETC_PERIOD</t>
  </si>
  <si>
    <t>LOAD</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</si>
  <si>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</si>
  <si>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</si>
  <si>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</si>
  <si>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</si>
  <si>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</si>
  <si>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Параметры формы</t>
  </si>
  <si>
    <t>Описание параметров формы</t>
  </si>
  <si>
    <t>№ п/п</t>
  </si>
  <si>
    <t>Заявитель</t>
  </si>
  <si>
    <t>Наличие других периодов действия тарифа</t>
  </si>
  <si>
    <t>Наименование объекта, адрес</t>
  </si>
  <si>
    <t>Подключаемая тепловая нагрузка,_x000D_
Гкал/ч</t>
  </si>
  <si>
    <t>Величина и срок действия тарифа</t>
  </si>
  <si>
    <t>Добавить срок действия</t>
  </si>
  <si>
    <t>Плата за подключение (технологическое присоединение)</t>
  </si>
  <si>
    <t>Срок действия</t>
  </si>
  <si>
    <t>тыс.руб.</t>
  </si>
  <si>
    <t>ID_TER</t>
  </si>
  <si>
    <t>ID_CS</t>
  </si>
  <si>
    <t>ID_IST_TE</t>
  </si>
  <si>
    <t>NUM_NTAR</t>
  </si>
  <si>
    <t>NUM_TER</t>
  </si>
  <si>
    <t>NUM_CS</t>
  </si>
  <si>
    <t>NUM_IST_TE</t>
  </si>
  <si>
    <t>NUM_SCHEME</t>
  </si>
  <si>
    <t>NUM_GC</t>
  </si>
  <si>
    <t>NUM_TN</t>
  </si>
  <si>
    <t>с НДС</t>
  </si>
  <si>
    <t>без НДС</t>
  </si>
  <si>
    <t>дата начала</t>
  </si>
  <si>
    <t>дата окончания</t>
  </si>
  <si>
    <t>1</t>
  </si>
  <si>
    <t>2</t>
  </si>
  <si>
    <t>pt_ntar_20</t>
  </si>
  <si>
    <t>pt_ter_20</t>
  </si>
  <si>
    <t>pt_cs_20</t>
  </si>
  <si>
    <t>pt_ist_te_20</t>
  </si>
  <si>
    <t>ООО «Специализированный застройщик СМУ-5»</t>
  </si>
  <si>
    <t>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t>
  </si>
  <si>
    <t>нет</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</si>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</sst>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19">
    <font>
      <sz val="11"/>
      <color theme="1"/>
      <name val="Calibri"/>
      <family val="2"/>
      <scheme val="minor"/>
    </font>
    <font>
      <sz val="9"/>
      <color rgb="FF000000"/>
      <name val="Tahoma"/>
    </font>
    <font>
      <sz val="9"/>
      <name val="Tahoma"/>
    </font>
    <font>
      <sz val="9"/>
      <color theme="0"/>
      <name val="Tahoma"/>
    </font>
    <font>
      <sz val="11"/>
      <color theme="0"/>
      <name val="Webdings2"/>
    </font>
    <font>
      <sz val="11"/>
      <name val="Webdings2"/>
    </font>
    <font>
      <sz val="1"/>
      <color theme="0"/>
      <name val="Tahoma"/>
    </font>
    <font>
      <sz val="8"/>
      <name val="Tahoma"/>
    </font>
    <font>
      <sz val="11"/>
      <color theme="0"/>
      <name val="Wingdings 2"/>
    </font>
    <font>
      <sz val="1"/>
      <name val="Tahoma"/>
    </font>
    <font>
      <b/>
      <sz val="9"/>
      <color rgb="FF000080"/>
      <name val="Tahoma"/>
    </font>
    <font>
      <sz val="9"/>
      <color rgb="FF000080"/>
      <name val="Tahoma"/>
    </font>
    <font>
      <b/>
      <sz val="1"/>
      <color theme="0"/>
      <name val="Tahoma"/>
    </font>
    <font>
      <sz val="1"/>
      <color theme="0"/>
      <name val="Webdings2"/>
    </font>
    <font>
      <sz val="10"/>
      <name val="Tahoma"/>
    </font>
    <font>
      <b/>
      <sz val="9"/>
      <name val="Tahoma"/>
    </font>
    <font>
      <sz val="15"/>
      <color rgb="FF000000"/>
      <name val="Tahoma"/>
    </font>
    <font>
      <sz val="11"/>
      <color rgb="FFBCBCBC"/>
      <name val="Wingdings 2"/>
    </font>
    <font>
      <sz val="1"/>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E3FAFD"/>
      </patternFill>
    </fill>
    <fill>
      <patternFill patternType="solid">
        <fgColor rgb="FFFFFFC0"/>
      </patternFill>
    </fill>
    <fill>
      <patternFill patternType="solid">
        <fgColor rgb="FFB7E4FF"/>
      </patternFill>
    </fill>
    <fill>
      <patternFill patternType="lightDown">
        <fgColor rgb="FFC0C0C0"/>
      </patternFill>
    </fill>
  </fills>
  <borders count="15">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bottom style="thin">
        <color rgb="FFC0C0C0"/>
      </bottom>
      <diagonal/>
    </border>
    <border>
      <left/>
      <right style="thin">
        <color rgb="FFC0C0C0"/>
      </right>
      <top/>
      <bottom style="thin">
        <color rgb="FFC0C0C0"/>
      </bottom>
      <diagonal/>
    </border>
  </borders>
  <cellStyleXfs count="2">
    <xf numFmtId="0" fontId="0" fillId="0" borderId="0"/>
    <xf numFmtId="49" fontId="1" fillId="0" borderId="0" applyFill="0" applyBorder="0">
      <alignment vertical="top"/>
    </xf>
  </cellStyleXfs>
  <cellXfs count="158">
    <xf numFmtId="0" fontId="0" fillId="0" borderId="0" xfId="0"/>
    <xf numFmtId="0" fontId="2" fillId="0" borderId="0" xfId="1" applyNumberFormat="1" applyFont="1" applyAlignment="1">
      <alignment vertical="center" wrapText="1"/>
    </xf>
    <xf numFmtId="0" fontId="2" fillId="0" borderId="0" xfId="1" applyNumberFormat="1" applyFont="1" applyAlignment="1">
      <alignment horizontal="center" vertical="center" wrapText="1"/>
    </xf>
    <xf numFmtId="49" fontId="2" fillId="0" borderId="0" xfId="1" applyNumberFormat="1" applyFont="1" applyAlignment="1">
      <alignment vertical="center" wrapText="1"/>
    </xf>
    <xf numFmtId="49" fontId="3" fillId="0" borderId="0" xfId="1" applyNumberFormat="1" applyFont="1" applyAlignment="1">
      <alignment vertical="center" wrapText="1"/>
    </xf>
    <xf numFmtId="0" fontId="4" fillId="0" borderId="0" xfId="1" applyNumberFormat="1" applyFont="1" applyAlignment="1">
      <alignment vertical="center" wrapText="1"/>
    </xf>
    <xf numFmtId="0" fontId="5" fillId="0" borderId="0" xfId="1" applyNumberFormat="1" applyFont="1" applyAlignment="1">
      <alignment vertical="center" wrapText="1"/>
    </xf>
    <xf numFmtId="0" fontId="2" fillId="0" borderId="0" xfId="1" applyNumberFormat="1" applyFont="1" applyAlignment="1">
      <alignment horizontal="left" vertical="center" wrapText="1"/>
    </xf>
    <xf numFmtId="0" fontId="6" fillId="0" borderId="0" xfId="1" applyNumberFormat="1" applyFont="1" applyAlignment="1">
      <alignment vertical="center" wrapText="1"/>
    </xf>
    <xf numFmtId="49" fontId="1" fillId="0" borderId="0" xfId="1" applyNumberFormat="1" applyFont="1">
      <alignment vertical="top"/>
    </xf>
    <xf numFmtId="0" fontId="2" fillId="0" borderId="0" xfId="1" applyNumberFormat="1" applyFont="1" applyAlignment="1">
      <alignment horizontal="left" vertical="center" indent="1"/>
    </xf>
    <xf numFmtId="0" fontId="2" fillId="0" borderId="0" xfId="1" applyNumberFormat="1" applyFont="1" applyAlignment="1">
      <alignment horizontal="center" vertical="center"/>
    </xf>
    <xf numFmtId="49" fontId="3" fillId="0" borderId="0" xfId="1" applyNumberFormat="1" applyFont="1">
      <alignment vertical="top"/>
    </xf>
    <xf numFmtId="49" fontId="2" fillId="0" borderId="2" xfId="1" applyNumberFormat="1" applyFont="1" applyBorder="1">
      <alignment vertical="top"/>
    </xf>
    <xf numFmtId="0" fontId="2" fillId="2" borderId="1" xfId="1" applyNumberFormat="1" applyFont="1" applyFill="1" applyBorder="1" applyAlignment="1">
      <alignment horizontal="left" vertical="center" wrapText="1"/>
    </xf>
    <xf numFmtId="0" fontId="2" fillId="0" borderId="1" xfId="1" applyNumberFormat="1" applyFont="1" applyBorder="1" applyAlignment="1">
      <alignment vertical="center" wrapText="1"/>
    </xf>
    <xf numFmtId="0" fontId="2" fillId="0" borderId="1" xfId="1" applyNumberFormat="1" applyFont="1" applyBorder="1" applyAlignment="1">
      <alignment horizontal="left" vertical="center" wrapText="1" indent="6"/>
    </xf>
    <xf numFmtId="0" fontId="2" fillId="3" borderId="3" xfId="1" applyNumberFormat="1" applyFont="1" applyFill="1" applyBorder="1" applyAlignment="1">
      <alignment horizontal="left" vertical="center" wrapText="1"/>
    </xf>
    <xf numFmtId="0" fontId="7" fillId="0" borderId="1" xfId="1" applyNumberFormat="1" applyFont="1" applyBorder="1" applyAlignment="1">
      <alignment vertical="top" wrapText="1"/>
    </xf>
    <xf numFmtId="0" fontId="6" fillId="0" borderId="0" xfId="1" applyNumberFormat="1" applyFont="1" applyAlignment="1">
      <alignment vertical="center"/>
    </xf>
    <xf numFmtId="0" fontId="3" fillId="0" borderId="0" xfId="1" applyNumberFormat="1" applyFont="1" applyAlignment="1">
      <alignment horizontal="center" vertical="center" wrapText="1"/>
    </xf>
    <xf numFmtId="0" fontId="8" fillId="2" borderId="0" xfId="1" applyNumberFormat="1" applyFont="1" applyFill="1" applyAlignment="1">
      <alignment horizontal="center" vertical="center" wrapText="1"/>
    </xf>
    <xf numFmtId="0" fontId="2" fillId="0" borderId="2" xfId="1" applyNumberFormat="1" applyFont="1" applyBorder="1" applyAlignment="1">
      <alignment vertical="center" wrapText="1"/>
    </xf>
    <xf numFmtId="0" fontId="2" fillId="2" borderId="1" xfId="1" applyNumberFormat="1" applyFont="1" applyFill="1" applyBorder="1" applyAlignment="1">
      <alignment horizontal="left" vertical="center" wrapText="1" indent="1"/>
    </xf>
    <xf numFmtId="0" fontId="8" fillId="0" borderId="0" xfId="1" applyNumberFormat="1" applyFont="1" applyAlignment="1">
      <alignment vertical="center" wrapText="1"/>
    </xf>
    <xf numFmtId="0" fontId="2" fillId="2" borderId="1" xfId="1" applyNumberFormat="1" applyFont="1" applyFill="1" applyBorder="1" applyAlignment="1">
      <alignment horizontal="left" vertical="center" wrapText="1" indent="2"/>
    </xf>
    <xf numFmtId="0" fontId="2" fillId="2" borderId="1" xfId="1" applyNumberFormat="1" applyFont="1" applyFill="1" applyBorder="1" applyAlignment="1">
      <alignment horizontal="left" vertical="center" wrapText="1" indent="3"/>
    </xf>
    <xf numFmtId="0" fontId="9" fillId="0" borderId="0" xfId="1" applyNumberFormat="1" applyFont="1" applyAlignment="1">
      <alignment horizontal="left" vertical="center" indent="1"/>
    </xf>
    <xf numFmtId="0" fontId="9" fillId="0" borderId="0" xfId="1" applyNumberFormat="1" applyFont="1" applyAlignment="1">
      <alignment horizontal="center" vertical="center"/>
    </xf>
    <xf numFmtId="49" fontId="9" fillId="0" borderId="0" xfId="1" applyNumberFormat="1" applyFont="1" applyAlignment="1">
      <alignment vertical="center" wrapText="1"/>
    </xf>
    <xf numFmtId="0" fontId="6" fillId="0" borderId="0" xfId="1" applyNumberFormat="1" applyFont="1" applyAlignment="1">
      <alignment horizontal="center" vertical="center" wrapText="1"/>
    </xf>
    <xf numFmtId="0" fontId="6" fillId="0" borderId="2" xfId="1" applyNumberFormat="1" applyFont="1" applyBorder="1" applyAlignment="1">
      <alignment horizontal="center" vertical="center" wrapText="1"/>
    </xf>
    <xf numFmtId="0" fontId="6" fillId="0" borderId="1" xfId="1" applyNumberFormat="1" applyFont="1" applyBorder="1" applyAlignment="1">
      <alignment horizontal="left" vertical="center" wrapText="1"/>
    </xf>
    <xf numFmtId="0" fontId="6" fillId="0" borderId="1" xfId="1" applyNumberFormat="1" applyFont="1" applyBorder="1" applyAlignment="1">
      <alignment horizontal="left" vertical="center" wrapText="1" indent="4"/>
    </xf>
    <xf numFmtId="0" fontId="6" fillId="0" borderId="1" xfId="1" applyNumberFormat="1" applyFont="1" applyBorder="1" applyAlignment="1">
      <alignment horizontal="left" vertical="center" wrapText="1" indent="6"/>
    </xf>
    <xf numFmtId="0" fontId="6" fillId="0" borderId="3" xfId="1" applyNumberFormat="1" applyFont="1" applyBorder="1" applyAlignment="1">
      <alignment horizontal="left" vertical="center" wrapText="1"/>
    </xf>
    <xf numFmtId="0" fontId="6" fillId="0" borderId="1" xfId="1" applyNumberFormat="1" applyFont="1" applyBorder="1" applyAlignment="1">
      <alignment vertical="top" wrapText="1"/>
    </xf>
    <xf numFmtId="0" fontId="6" fillId="0" borderId="2" xfId="1" applyNumberFormat="1" applyFont="1" applyBorder="1" applyAlignment="1">
      <alignment vertical="center" wrapText="1"/>
    </xf>
    <xf numFmtId="0" fontId="6" fillId="0" borderId="1" xfId="1" applyNumberFormat="1" applyFont="1" applyBorder="1" applyAlignment="1">
      <alignment horizontal="left" vertical="center" wrapText="1" indent="5"/>
    </xf>
    <xf numFmtId="0" fontId="2" fillId="0" borderId="1" xfId="1" applyNumberFormat="1" applyFont="1" applyBorder="1" applyAlignment="1">
      <alignment horizontal="center" vertical="center" wrapText="1"/>
    </xf>
    <xf numFmtId="0" fontId="6" fillId="0" borderId="2" xfId="1" applyNumberFormat="1" applyFont="1" applyBorder="1" applyAlignment="1">
      <alignment horizontal="center" vertical="top" wrapText="1"/>
    </xf>
    <xf numFmtId="0" fontId="2" fillId="2" borderId="6" xfId="1" applyNumberFormat="1" applyFont="1" applyFill="1" applyBorder="1" applyAlignment="1">
      <alignment horizontal="left" vertical="center" wrapText="1"/>
    </xf>
    <xf numFmtId="49" fontId="2" fillId="4" borderId="6" xfId="1" applyNumberFormat="1" applyFont="1" applyFill="1" applyBorder="1" applyAlignment="1" applyProtection="1">
      <alignment horizontal="left" vertical="center" wrapText="1" indent="6"/>
      <protection locked="0"/>
    </xf>
    <xf numFmtId="4" fontId="2" fillId="5" borderId="1" xfId="1" applyNumberFormat="1" applyFont="1" applyFill="1" applyBorder="1" applyAlignment="1" applyProtection="1">
      <alignment horizontal="right" vertical="center" wrapText="1"/>
      <protection locked="0"/>
    </xf>
    <xf numFmtId="164" fontId="2" fillId="5" borderId="1" xfId="1" applyNumberFormat="1" applyFont="1" applyFill="1" applyBorder="1" applyAlignment="1" applyProtection="1">
      <alignment horizontal="right" vertical="center" wrapText="1"/>
      <protection locked="0"/>
    </xf>
    <xf numFmtId="165" fontId="1" fillId="4" borderId="1" xfId="1" applyNumberFormat="1" applyFont="1" applyFill="1" applyBorder="1" applyAlignment="1" applyProtection="1">
      <alignment horizontal="center" vertical="center" wrapText="1"/>
      <protection locked="0"/>
    </xf>
    <xf numFmtId="49" fontId="2" fillId="6" borderId="1" xfId="1" applyNumberFormat="1" applyFont="1" applyFill="1" applyBorder="1" applyAlignment="1">
      <alignment horizontal="center" vertical="center" wrapText="1"/>
    </xf>
    <xf numFmtId="49" fontId="2" fillId="5" borderId="6" xfId="1" applyNumberFormat="1" applyFont="1" applyFill="1" applyBorder="1" applyAlignment="1" applyProtection="1">
      <alignment horizontal="left" vertical="center" wrapText="1" indent="6"/>
      <protection locked="0"/>
    </xf>
    <xf numFmtId="4" fontId="2" fillId="4" borderId="1" xfId="1" applyNumberFormat="1" applyFont="1" applyFill="1" applyBorder="1" applyAlignment="1" applyProtection="1">
      <alignment horizontal="left" vertical="center" wrapText="1" indent="1"/>
      <protection locked="0"/>
    </xf>
    <xf numFmtId="4" fontId="2" fillId="0" borderId="6" xfId="1" applyNumberFormat="1" applyFont="1" applyBorder="1" applyAlignment="1">
      <alignment horizontal="right" vertical="center" wrapText="1"/>
    </xf>
    <xf numFmtId="49" fontId="10" fillId="7" borderId="5" xfId="1" applyNumberFormat="1" applyFont="1" applyFill="1" applyBorder="1" applyAlignment="1">
      <alignment horizontal="left" vertical="center"/>
    </xf>
    <xf numFmtId="49" fontId="11" fillId="7" borderId="3" xfId="1" applyNumberFormat="1" applyFont="1" applyFill="1" applyBorder="1" applyAlignment="1">
      <alignment horizontal="left" vertical="center" indent="5"/>
    </xf>
    <xf numFmtId="49" fontId="2" fillId="7" borderId="3" xfId="1" applyNumberFormat="1" applyFont="1" applyFill="1" applyBorder="1" applyAlignment="1">
      <alignment horizontal="center" vertical="center" wrapText="1"/>
    </xf>
    <xf numFmtId="49" fontId="2" fillId="7" borderId="4" xfId="1" applyNumberFormat="1" applyFont="1" applyFill="1" applyBorder="1" applyAlignment="1">
      <alignment horizontal="center" vertical="center" wrapText="1"/>
    </xf>
    <xf numFmtId="49" fontId="12" fillId="0" borderId="5" xfId="1" applyNumberFormat="1" applyFont="1" applyBorder="1" applyAlignment="1">
      <alignment horizontal="left" vertical="center"/>
    </xf>
    <xf numFmtId="49" fontId="6" fillId="0" borderId="3" xfId="1" applyNumberFormat="1" applyFont="1" applyBorder="1" applyAlignment="1">
      <alignment horizontal="left" vertical="center" indent="4"/>
    </xf>
    <xf numFmtId="49" fontId="6" fillId="0" borderId="3"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0" fontId="9" fillId="0" borderId="0" xfId="1" applyNumberFormat="1" applyFont="1" applyAlignment="1">
      <alignment horizontal="left" vertical="center" wrapText="1"/>
    </xf>
    <xf numFmtId="0" fontId="9" fillId="0" borderId="0" xfId="1" applyNumberFormat="1" applyFont="1" applyAlignment="1">
      <alignment vertical="center" wrapText="1"/>
    </xf>
    <xf numFmtId="49" fontId="6" fillId="0" borderId="0" xfId="1" applyNumberFormat="1" applyFont="1">
      <alignment vertical="top"/>
    </xf>
    <xf numFmtId="49" fontId="13" fillId="0" borderId="0" xfId="1" applyNumberFormat="1" applyFont="1">
      <alignment vertical="top"/>
    </xf>
    <xf numFmtId="49" fontId="6" fillId="0" borderId="2" xfId="1" applyNumberFormat="1" applyFont="1" applyBorder="1">
      <alignment vertical="top"/>
    </xf>
    <xf numFmtId="49" fontId="12" fillId="0" borderId="0" xfId="1" applyNumberFormat="1" applyFont="1" applyAlignment="1">
      <alignment horizontal="left" vertical="center"/>
    </xf>
    <xf numFmtId="49" fontId="6" fillId="0" borderId="0" xfId="1" applyNumberFormat="1" applyFont="1" applyAlignment="1">
      <alignment horizontal="left" vertical="center" indent="1"/>
    </xf>
    <xf numFmtId="49" fontId="6" fillId="0" borderId="0" xfId="1" applyNumberFormat="1" applyFont="1" applyAlignment="1">
      <alignment horizontal="center" vertical="center" wrapText="1"/>
    </xf>
    <xf numFmtId="49" fontId="9" fillId="0" borderId="0" xfId="1" applyNumberFormat="1" applyFont="1" applyAlignment="1">
      <alignment horizontal="left" vertical="center"/>
    </xf>
    <xf numFmtId="49" fontId="6" fillId="0" borderId="0" xfId="1" applyNumberFormat="1" applyFont="1" applyAlignment="1">
      <alignment horizontal="left" vertical="center" wrapText="1" indent="1"/>
    </xf>
    <xf numFmtId="4" fontId="6" fillId="0" borderId="1" xfId="1" applyNumberFormat="1" applyFont="1" applyBorder="1" applyAlignment="1">
      <alignment horizontal="right" vertical="center" wrapText="1"/>
    </xf>
    <xf numFmtId="164" fontId="6" fillId="0" borderId="1" xfId="1" applyNumberFormat="1" applyFont="1" applyBorder="1" applyAlignment="1">
      <alignment horizontal="right" vertical="center" wrapTex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49" fontId="2" fillId="0" borderId="1" xfId="1" applyNumberFormat="1" applyFont="1" applyBorder="1" applyAlignment="1">
      <alignment vertical="center" wrapText="1"/>
    </xf>
    <xf numFmtId="0" fontId="2" fillId="0" borderId="0" xfId="1" applyNumberFormat="1" applyFont="1" applyAlignment="1">
      <alignment horizontal="left" vertical="center"/>
    </xf>
    <xf numFmtId="49" fontId="2" fillId="0" borderId="0" xfId="1" applyNumberFormat="1" applyFont="1" applyAlignment="1">
      <alignment horizontal="left" vertical="center"/>
    </xf>
    <xf numFmtId="49" fontId="3" fillId="0" borderId="0" xfId="1" applyNumberFormat="1" applyFont="1" applyAlignment="1">
      <alignment horizontal="left" vertical="center"/>
    </xf>
    <xf numFmtId="0" fontId="4" fillId="0" borderId="0" xfId="1" applyNumberFormat="1" applyFont="1" applyAlignment="1">
      <alignment horizontal="left" vertical="center"/>
    </xf>
    <xf numFmtId="0" fontId="3" fillId="0" borderId="0" xfId="1" applyNumberFormat="1" applyFont="1" applyAlignment="1">
      <alignment horizontal="left" vertical="center"/>
    </xf>
    <xf numFmtId="0" fontId="6" fillId="0" borderId="0" xfId="1" applyNumberFormat="1" applyFont="1" applyAlignment="1">
      <alignment horizontal="left" vertical="center"/>
    </xf>
    <xf numFmtId="0" fontId="4" fillId="2" borderId="0" xfId="1" applyNumberFormat="1" applyFont="1" applyFill="1" applyAlignment="1">
      <alignment vertical="center" wrapText="1"/>
    </xf>
    <xf numFmtId="0" fontId="5" fillId="2" borderId="0" xfId="1" applyNumberFormat="1" applyFont="1" applyFill="1" applyAlignment="1">
      <alignment vertical="center" wrapText="1"/>
    </xf>
    <xf numFmtId="0" fontId="2" fillId="2" borderId="0" xfId="1" applyNumberFormat="1" applyFont="1" applyFill="1" applyAlignment="1">
      <alignment horizontal="left" vertical="center" wrapText="1"/>
    </xf>
    <xf numFmtId="0" fontId="2" fillId="2" borderId="0" xfId="1" applyNumberFormat="1" applyFont="1" applyFill="1" applyAlignment="1">
      <alignment vertical="center" wrapText="1"/>
    </xf>
    <xf numFmtId="0" fontId="14" fillId="0" borderId="0" xfId="1" applyNumberFormat="1" applyFont="1" applyAlignment="1">
      <alignment vertical="center" wrapText="1"/>
    </xf>
    <xf numFmtId="0" fontId="15" fillId="2" borderId="0" xfId="1" applyNumberFormat="1" applyFont="1" applyFill="1" applyAlignment="1">
      <alignment horizontal="center" vertical="center" wrapText="1"/>
    </xf>
    <xf numFmtId="0" fontId="2" fillId="0" borderId="0" xfId="1" applyNumberFormat="1" applyFont="1" applyAlignment="1">
      <alignment vertical="center"/>
    </xf>
    <xf numFmtId="0" fontId="3" fillId="0" borderId="0" xfId="1" applyNumberFormat="1" applyFont="1" applyAlignment="1">
      <alignment vertical="center"/>
    </xf>
    <xf numFmtId="0" fontId="1" fillId="0" borderId="0" xfId="1" applyNumberFormat="1" applyFont="1" applyAlignment="1">
      <alignment vertical="center"/>
    </xf>
    <xf numFmtId="0" fontId="1" fillId="0" borderId="3" xfId="1" applyNumberFormat="1" applyFont="1" applyBorder="1" applyAlignment="1">
      <alignment vertical="center"/>
    </xf>
    <xf numFmtId="0" fontId="16" fillId="0" borderId="0" xfId="1" applyNumberFormat="1" applyFont="1" applyAlignment="1">
      <alignment vertical="center"/>
    </xf>
    <xf numFmtId="0" fontId="2" fillId="0" borderId="0" xfId="1" applyNumberFormat="1" applyFont="1" applyAlignment="1">
      <alignment horizontal="right" vertical="center" wrapText="1"/>
    </xf>
    <xf numFmtId="0" fontId="2" fillId="2" borderId="9" xfId="1" applyNumberFormat="1" applyFont="1" applyFill="1" applyBorder="1" applyAlignment="1">
      <alignment vertical="center" wrapText="1"/>
    </xf>
    <xf numFmtId="0" fontId="17" fillId="0" borderId="9" xfId="1" applyNumberFormat="1" applyFont="1" applyBorder="1" applyAlignment="1">
      <alignment horizontal="center" vertical="center" wrapText="1"/>
    </xf>
    <xf numFmtId="0" fontId="2" fillId="0" borderId="6" xfId="1" applyNumberFormat="1" applyFont="1" applyBorder="1" applyAlignment="1">
      <alignment vertical="center" wrapText="1"/>
    </xf>
    <xf numFmtId="0" fontId="2" fillId="0" borderId="10" xfId="1" applyNumberFormat="1" applyFont="1" applyBorder="1" applyAlignment="1">
      <alignment vertical="center" wrapText="1"/>
    </xf>
    <xf numFmtId="0" fontId="2" fillId="0" borderId="7" xfId="1" applyNumberFormat="1" applyFont="1" applyBorder="1" applyAlignment="1">
      <alignment vertical="center" wrapText="1"/>
    </xf>
    <xf numFmtId="0" fontId="2" fillId="2" borderId="1" xfId="1" applyNumberFormat="1" applyFont="1" applyFill="1" applyBorder="1" applyAlignment="1">
      <alignment horizontal="center" vertical="center" wrapText="1"/>
    </xf>
    <xf numFmtId="0" fontId="1" fillId="0" borderId="1" xfId="1" applyNumberFormat="1" applyFont="1" applyBorder="1" applyAlignment="1">
      <alignment horizontal="center" vertical="center" wrapText="1"/>
    </xf>
    <xf numFmtId="0" fontId="2" fillId="2" borderId="14"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49" fontId="6" fillId="0" borderId="0" xfId="1" applyNumberFormat="1" applyFont="1" applyAlignment="1">
      <alignment vertical="center" wrapText="1"/>
    </xf>
    <xf numFmtId="0" fontId="13" fillId="2" borderId="0" xfId="1" applyNumberFormat="1" applyFont="1" applyFill="1" applyAlignment="1">
      <alignment vertical="center" wrapText="1"/>
    </xf>
    <xf numFmtId="49" fontId="18" fillId="2" borderId="8" xfId="1" applyNumberFormat="1" applyFont="1" applyFill="1" applyBorder="1" applyAlignment="1">
      <alignment horizontal="left" vertical="center" wrapText="1"/>
    </xf>
    <xf numFmtId="49" fontId="18" fillId="2" borderId="8" xfId="1" applyNumberFormat="1" applyFont="1" applyFill="1" applyBorder="1" applyAlignment="1">
      <alignment horizontal="center" vertical="center" wrapText="1"/>
    </xf>
    <xf numFmtId="0" fontId="6" fillId="2" borderId="8" xfId="1" applyNumberFormat="1" applyFont="1" applyFill="1" applyBorder="1" applyAlignment="1">
      <alignment horizontal="center" vertical="center" wrapText="1"/>
    </xf>
    <xf numFmtId="0" fontId="18" fillId="2" borderId="8" xfId="1" applyNumberFormat="1" applyFont="1" applyFill="1" applyBorder="1" applyAlignment="1">
      <alignment horizontal="center" vertical="center" wrapText="1"/>
    </xf>
    <xf numFmtId="0" fontId="18" fillId="2" borderId="0" xfId="1" applyNumberFormat="1" applyFont="1" applyFill="1" applyAlignment="1">
      <alignment horizontal="center" vertical="center" wrapText="1"/>
    </xf>
    <xf numFmtId="165" fontId="1" fillId="2" borderId="1" xfId="1" applyNumberFormat="1" applyFont="1" applyFill="1" applyBorder="1" applyAlignment="1">
      <alignment horizontal="center" vertical="center" wrapText="1"/>
    </xf>
    <xf numFmtId="49" fontId="9" fillId="0" borderId="2" xfId="1" applyNumberFormat="1" applyFont="1" applyBorder="1">
      <alignment vertical="top"/>
    </xf>
    <xf numFmtId="0" fontId="3" fillId="0" borderId="0" xfId="1" applyNumberFormat="1" applyFont="1" applyAlignment="1">
      <alignment vertical="center" wrapText="1"/>
    </xf>
    <xf numFmtId="0" fontId="2" fillId="0" borderId="0" xfId="1" applyNumberFormat="1" applyFont="1" applyAlignment="1">
      <alignment horizontal="right" vertical="top" wrapText="1"/>
    </xf>
    <xf numFmtId="0" fontId="2" fillId="0" borderId="0" xfId="1" applyNumberFormat="1" applyFont="1" applyAlignment="1">
      <alignment horizontal="left" vertical="top" wrapText="1"/>
    </xf>
    <xf numFmtId="0" fontId="2" fillId="0" borderId="0" xfId="1" applyNumberFormat="1" applyFont="1" applyAlignment="1">
      <alignment horizontal="left" vertical="top" wrapText="1"/>
    </xf>
    <xf numFmtId="0" fontId="2" fillId="0" borderId="1"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0" fontId="6" fillId="0" borderId="0" xfId="1" applyNumberFormat="1" applyFont="1" applyAlignment="1">
      <alignment horizontal="center" vertical="center" wrapText="1"/>
    </xf>
    <xf numFmtId="0" fontId="6" fillId="0" borderId="3" xfId="1" applyNumberFormat="1" applyFont="1" applyBorder="1" applyAlignment="1">
      <alignment horizontal="left" vertical="center" wrapText="1"/>
    </xf>
    <xf numFmtId="0" fontId="6" fillId="0" borderId="4" xfId="1" applyNumberFormat="1" applyFont="1" applyBorder="1" applyAlignment="1">
      <alignment horizontal="left" vertical="center" wrapText="1"/>
    </xf>
    <xf numFmtId="0" fontId="7" fillId="0" borderId="6" xfId="1" applyNumberFormat="1" applyFont="1" applyBorder="1" applyAlignment="1">
      <alignment horizontal="left" vertical="top" wrapText="1"/>
    </xf>
    <xf numFmtId="0" fontId="7" fillId="0" borderId="7" xfId="1" applyNumberFormat="1" applyFont="1" applyBorder="1" applyAlignment="1">
      <alignment horizontal="left" vertical="top" wrapText="1"/>
    </xf>
    <xf numFmtId="0" fontId="2" fillId="0" borderId="1" xfId="1" applyNumberFormat="1" applyFont="1" applyBorder="1" applyAlignment="1">
      <alignment horizontal="center" vertical="center"/>
    </xf>
    <xf numFmtId="0" fontId="2" fillId="0" borderId="5" xfId="1" applyNumberFormat="1" applyFont="1" applyBorder="1" applyAlignment="1">
      <alignment horizontal="center" vertical="center"/>
    </xf>
    <xf numFmtId="0" fontId="2" fillId="3" borderId="3" xfId="1" applyNumberFormat="1" applyFont="1" applyFill="1" applyBorder="1" applyAlignment="1">
      <alignment horizontal="left" vertical="center" wrapText="1"/>
    </xf>
    <xf numFmtId="0" fontId="2" fillId="3" borderId="4" xfId="1" applyNumberFormat="1" applyFont="1" applyFill="1" applyBorder="1" applyAlignment="1">
      <alignment horizontal="left" vertical="center" wrapText="1"/>
    </xf>
    <xf numFmtId="0" fontId="1" fillId="0" borderId="5" xfId="1" applyNumberFormat="1" applyFont="1" applyBorder="1" applyAlignment="1">
      <alignment horizontal="center" vertical="center" wrapText="1"/>
    </xf>
    <xf numFmtId="0" fontId="1" fillId="0" borderId="3"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18" fillId="2" borderId="8" xfId="1" applyNumberFormat="1" applyFont="1" applyFill="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11"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 fillId="0" borderId="13"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12" xfId="1" applyNumberFormat="1" applyFont="1" applyBorder="1" applyAlignment="1">
      <alignment horizontal="center" vertical="center" wrapText="1"/>
    </xf>
    <xf numFmtId="0" fontId="2" fillId="0" borderId="14" xfId="1" applyNumberFormat="1" applyFont="1" applyBorder="1" applyAlignment="1">
      <alignment horizontal="center" vertical="center" wrapText="1"/>
    </xf>
    <xf numFmtId="0" fontId="2" fillId="3" borderId="1" xfId="1" applyNumberFormat="1" applyFont="1" applyFill="1" applyBorder="1" applyAlignment="1">
      <alignment horizontal="center" vertical="center" wrapText="1"/>
    </xf>
    <xf numFmtId="0" fontId="2" fillId="4" borderId="4" xfId="1" applyNumberFormat="1" applyFont="1" applyFill="1" applyBorder="1" applyAlignment="1" applyProtection="1">
      <alignment horizontal="center" vertical="center" wrapText="1"/>
      <protection locked="0"/>
    </xf>
    <xf numFmtId="0" fontId="2" fillId="4" borderId="1" xfId="1" applyNumberFormat="1" applyFont="1" applyFill="1" applyBorder="1" applyAlignment="1" applyProtection="1">
      <alignment horizontal="center" vertical="center" wrapText="1"/>
      <protection locked="0"/>
    </xf>
    <xf numFmtId="0" fontId="2" fillId="2"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 fillId="2" borderId="3"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8"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wrapText="1"/>
    </xf>
    <xf numFmtId="0" fontId="2" fillId="2" borderId="6" xfId="1" applyNumberFormat="1" applyFont="1" applyFill="1" applyBorder="1" applyAlignment="1">
      <alignment horizontal="center" vertical="center" wrapText="1"/>
    </xf>
    <xf numFmtId="0" fontId="2" fillId="2" borderId="10"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49" fontId="11" fillId="7" borderId="6" xfId="1" applyNumberFormat="1" applyFont="1" applyFill="1" applyBorder="1" applyAlignment="1">
      <alignment horizontal="center" vertical="center" textRotation="90" wrapText="1"/>
    </xf>
    <xf numFmtId="49" fontId="11" fillId="7" borderId="10" xfId="1" applyNumberFormat="1" applyFont="1" applyFill="1" applyBorder="1" applyAlignment="1">
      <alignment horizontal="center" vertical="center" textRotation="90" wrapText="1"/>
    </xf>
    <xf numFmtId="49" fontId="11" fillId="7" borderId="7" xfId="1" applyNumberFormat="1" applyFont="1" applyFill="1" applyBorder="1" applyAlignment="1">
      <alignment horizontal="center" vertical="center" textRotation="90" wrapText="1"/>
    </xf>
    <xf numFmtId="0" fontId="1" fillId="2" borderId="1" xfId="1" applyNumberFormat="1" applyFont="1" applyFill="1" applyBorder="1" applyAlignment="1">
      <alignment horizontal="right" vertical="center" wrapText="1" indent="1"/>
    </xf>
    <xf numFmtId="0" fontId="2" fillId="3" borderId="1" xfId="1" applyNumberFormat="1" applyFont="1" applyFill="1" applyBorder="1" applyAlignment="1">
      <alignment horizontal="left" vertical="center" wrapText="1" indent="1"/>
    </xf>
    <xf numFmtId="0" fontId="17" fillId="0" borderId="9" xfId="1" applyNumberFormat="1" applyFont="1" applyBorder="1" applyAlignment="1">
      <alignment horizontal="center" vertical="center" wrapText="1"/>
    </xf>
    <xf numFmtId="0" fontId="2" fillId="0" borderId="6" xfId="1" applyNumberFormat="1" applyFont="1" applyBorder="1" applyAlignment="1">
      <alignment horizontal="center" vertical="center" wrapText="1"/>
    </xf>
    <xf numFmtId="165" fontId="2" fillId="3" borderId="1" xfId="1" applyNumberFormat="1" applyFont="1" applyFill="1" applyBorder="1" applyAlignment="1">
      <alignment horizontal="left" vertical="center" wrapText="1" indent="1"/>
    </xf>
    <xf numFmtId="0" fontId="2" fillId="0" borderId="8" xfId="1" applyNumberFormat="1" applyFont="1" applyBorder="1" applyAlignment="1">
      <alignment horizontal="left" vertical="top" wrapText="1" indent="1"/>
    </xf>
    <xf numFmtId="0" fontId="2" fillId="0" borderId="9" xfId="1" applyNumberFormat="1" applyFont="1" applyBorder="1" applyAlignment="1">
      <alignment horizontal="left" vertical="center" wrapText="1" indent="1"/>
    </xf>
    <xf numFmtId="164" fontId="2" fillId="4" borderId="1" xfId="1" applyNumberFormat="1" applyFont="1" applyFill="1" applyBorder="1" applyAlignment="1" applyProtection="1">
      <alignment horizontal="left" vertical="center" wrapText="1" indent="1"/>
      <protection locked="0"/>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REQUEST.HEAT.EIAS_ex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Ростовская область</v>
          </cell>
        </row>
        <row r="11">
          <cell r="F11">
            <v>45468</v>
          </cell>
        </row>
        <row r="12">
          <cell r="F12">
            <v>46016</v>
          </cell>
        </row>
        <row r="13">
          <cell r="F13" t="str">
            <v/>
          </cell>
        </row>
        <row r="21">
          <cell r="F21">
            <v>45467</v>
          </cell>
        </row>
        <row r="22">
          <cell r="F22" t="str">
            <v>3215</v>
          </cell>
        </row>
        <row r="31">
          <cell r="F31" t="str">
            <v>АО "Теплокоммунэнерго"</v>
          </cell>
        </row>
        <row r="33">
          <cell r="F33" t="str">
            <v>6165199445</v>
          </cell>
        </row>
        <row r="34">
          <cell r="F34" t="str">
            <v>615250001</v>
          </cell>
        </row>
        <row r="36">
          <cell r="F36" t="str">
            <v>Регулируемая организация</v>
          </cell>
        </row>
        <row r="41">
          <cell r="F41" t="str">
            <v>нет</v>
          </cell>
        </row>
      </sheetData>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Плата за подключение к системе теплоснабжения объекта капитального строительства: 
«Многоэтажная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v>
          </cell>
          <cell r="AK58" t="str">
            <v>Территория 1</v>
          </cell>
          <cell r="AL58" t="str">
            <v>без дифференциации</v>
          </cell>
          <cell r="AM58" t="str">
            <v>без дифференциации</v>
          </cell>
          <cell r="AN58">
            <v>1</v>
          </cell>
          <cell r="AO58" t="str">
            <v>1.1</v>
          </cell>
          <cell r="AP58" t="str">
            <v>1.1.1</v>
          </cell>
          <cell r="AQ58" t="str">
            <v>1.1.1.1</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48">
          <cell r="K48" t="str">
            <v>метод экономически обоснованных расходов (затрат)</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31.12.2025</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31.12.2025</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АО "Теплокоммунэнерго"</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T62" sqref="T62:AK62"/>
    </sheetView>
  </sheetViews>
  <sheetFormatPr defaultColWidth="10.5703125" defaultRowHeight="14.25" customHeight="1"/>
  <cols>
    <col min="1" max="3" width="10.140625" style="1" hidden="1" customWidth="1"/>
    <col min="4" max="4" width="11.85546875" style="1" hidden="1" customWidth="1"/>
    <col min="5" max="11" width="10.140625" style="1" hidden="1" customWidth="1"/>
    <col min="12" max="12" width="10.140625" style="2" hidden="1" customWidth="1"/>
    <col min="13" max="15" width="10.140625" style="3" hidden="1" customWidth="1"/>
    <col min="16" max="16" width="3" style="4" customWidth="1"/>
    <col min="17" max="17" width="3" style="5" customWidth="1"/>
    <col min="18" max="18" width="3" style="6" customWidth="1"/>
    <col min="19" max="19" width="12" style="7" customWidth="1"/>
    <col min="20" max="20" width="31" style="1" customWidth="1"/>
    <col min="21" max="21" width="0.140625" style="1" customWidth="1"/>
    <col min="22" max="23" width="21.7109375" style="1" hidden="1" customWidth="1"/>
    <col min="24" max="24" width="11.7109375" style="1" hidden="1" customWidth="1"/>
    <col min="25" max="25" width="3.7109375" style="1" hidden="1" customWidth="1"/>
    <col min="26" max="26" width="11.7109375" style="1" hidden="1" customWidth="1"/>
    <col min="27" max="27" width="8.5703125" style="1" hidden="1" customWidth="1"/>
    <col min="28" max="28" width="26.7109375" style="1" customWidth="1"/>
    <col min="29" max="29" width="24.5703125" style="1" customWidth="1"/>
    <col min="30" max="31" width="21" style="1" customWidth="1"/>
    <col min="32" max="32" width="19" style="1" customWidth="1"/>
    <col min="33" max="33" width="3.7109375" style="1" customWidth="1"/>
    <col min="34" max="34" width="11" style="1" customWidth="1"/>
    <col min="35" max="35" width="8.5703125" style="1" hidden="1" customWidth="1"/>
    <col min="36" max="36" width="4" style="1" customWidth="1"/>
    <col min="37" max="37" width="115" style="1" customWidth="1"/>
    <col min="38" max="42" width="10" style="8" customWidth="1"/>
    <col min="43" max="43" width="10.5703125" style="1"/>
    <col min="44" max="16384" width="10.5703125" style="9"/>
  </cols>
  <sheetData>
    <row r="1" spans="1:43" ht="0.75" hidden="1" customHeight="1">
      <c r="AQ1" s="1" t="s">
        <v>0</v>
      </c>
    </row>
    <row r="2" spans="1:43" ht="21" hidden="1" customHeight="1">
      <c r="A2" s="10"/>
      <c r="B2" s="10"/>
      <c r="C2" s="10"/>
      <c r="D2" s="10"/>
      <c r="E2" s="120">
        <v>1</v>
      </c>
      <c r="F2" s="10"/>
      <c r="G2" s="10"/>
      <c r="H2" s="10"/>
      <c r="I2" s="10"/>
      <c r="J2" s="10"/>
      <c r="K2" s="10"/>
      <c r="L2" s="11"/>
      <c r="M2" s="7"/>
      <c r="N2" s="7"/>
      <c r="O2" s="7"/>
      <c r="Q2" s="12"/>
      <c r="R2" s="13"/>
      <c r="S2" s="14" t="e">
        <f>INDEX(PT_DIFFERENTIATION_NUM_NTAR,MATCH(A2,PT_DIFFERENTIATION_NTAR_ID,0))</f>
        <v>#N/A</v>
      </c>
      <c r="T2" s="15" t="s">
        <v>1</v>
      </c>
      <c r="U2" s="16"/>
      <c r="V2" s="122"/>
      <c r="W2" s="122"/>
      <c r="X2" s="122"/>
      <c r="Y2" s="122"/>
      <c r="Z2" s="122"/>
      <c r="AA2" s="123"/>
      <c r="AB2" s="17"/>
      <c r="AC2" s="122" t="e">
        <f>INDEX(PT_DIFFERENTIATION_NTAR,MATCH(A2,PT_DIFFERENTIATION_NTAR_ID,0))</f>
        <v>#N/A</v>
      </c>
      <c r="AD2" s="122"/>
      <c r="AE2" s="122"/>
      <c r="AF2" s="122"/>
      <c r="AG2" s="122"/>
      <c r="AH2" s="122"/>
      <c r="AI2" s="122"/>
      <c r="AJ2" s="123"/>
      <c r="AK2" s="18" t="s">
        <v>2</v>
      </c>
      <c r="AM2" s="19"/>
      <c r="AN2" s="19" t="str">
        <f t="shared" ref="AN2:AN14" si="0">IF(T2="","",T2)</f>
        <v>Наименование тарифа</v>
      </c>
      <c r="AO2" s="19"/>
      <c r="AP2" s="19"/>
      <c r="AQ2" s="1">
        <v>0</v>
      </c>
    </row>
    <row r="3" spans="1:43" ht="21" hidden="1" customHeight="1">
      <c r="A3" s="10"/>
      <c r="B3" s="10"/>
      <c r="C3" s="10"/>
      <c r="D3" s="10"/>
      <c r="E3" s="121"/>
      <c r="F3" s="120">
        <v>1</v>
      </c>
      <c r="G3" s="10"/>
      <c r="H3" s="10"/>
      <c r="I3" s="10"/>
      <c r="J3" s="10"/>
      <c r="K3" s="10"/>
      <c r="L3" s="11"/>
      <c r="M3" s="7"/>
      <c r="N3" s="7"/>
      <c r="O3" s="7"/>
      <c r="P3" s="20"/>
      <c r="Q3" s="21"/>
      <c r="R3" s="22"/>
      <c r="S3" s="14" t="e">
        <f>INDEX(PT_DIFFERENTIATION_NUM_TER,MATCH(B3,PT_DIFFERENTIATION_TER_ID,0))</f>
        <v>#N/A</v>
      </c>
      <c r="T3" s="23" t="s">
        <v>3</v>
      </c>
      <c r="U3" s="16"/>
      <c r="V3" s="122"/>
      <c r="W3" s="122"/>
      <c r="X3" s="122"/>
      <c r="Y3" s="122"/>
      <c r="Z3" s="122"/>
      <c r="AA3" s="123"/>
      <c r="AB3" s="17"/>
      <c r="AC3" s="122" t="e">
        <f>INDEX(PT_DIFFERENTIATION_TER,MATCH(B3,PT_DIFFERENTIATION_TER_ID,0))</f>
        <v>#N/A</v>
      </c>
      <c r="AD3" s="122"/>
      <c r="AE3" s="122"/>
      <c r="AF3" s="122"/>
      <c r="AG3" s="122"/>
      <c r="AH3" s="122"/>
      <c r="AI3" s="122"/>
      <c r="AJ3" s="123"/>
      <c r="AK3" s="18" t="s">
        <v>4</v>
      </c>
      <c r="AM3" s="19"/>
      <c r="AN3" s="19" t="str">
        <f t="shared" si="0"/>
        <v>Территория действия тарифа</v>
      </c>
      <c r="AO3" s="19"/>
      <c r="AP3" s="19"/>
      <c r="AQ3" s="1">
        <v>0</v>
      </c>
    </row>
    <row r="4" spans="1:43" ht="22.5" hidden="1" customHeight="1">
      <c r="A4" s="10"/>
      <c r="B4" s="10"/>
      <c r="C4" s="10"/>
      <c r="D4" s="10"/>
      <c r="E4" s="121"/>
      <c r="F4" s="121"/>
      <c r="G4" s="120">
        <v>1</v>
      </c>
      <c r="H4" s="10"/>
      <c r="I4" s="10"/>
      <c r="J4" s="10"/>
      <c r="K4" s="10"/>
      <c r="L4" s="11"/>
      <c r="M4" s="7"/>
      <c r="N4" s="7"/>
      <c r="O4" s="7"/>
      <c r="P4" s="24"/>
      <c r="Q4" s="21"/>
      <c r="R4" s="22"/>
      <c r="S4" s="14" t="e">
        <f>INDEX(PT_DIFFERENTIATION_NUM_CS,MATCH(C4,PT_DIFFERENTIATION_CS_ID,0))</f>
        <v>#N/A</v>
      </c>
      <c r="T4" s="25" t="s">
        <v>5</v>
      </c>
      <c r="U4" s="16"/>
      <c r="V4" s="122"/>
      <c r="W4" s="122"/>
      <c r="X4" s="122"/>
      <c r="Y4" s="122"/>
      <c r="Z4" s="122"/>
      <c r="AA4" s="123"/>
      <c r="AB4" s="17"/>
      <c r="AC4" s="122" t="e">
        <f>INDEX(PT_DIFFERENTIATION_CS,MATCH(C4,PT_DIFFERENTIATION_CS_ID,0))</f>
        <v>#N/A</v>
      </c>
      <c r="AD4" s="122"/>
      <c r="AE4" s="122"/>
      <c r="AF4" s="122"/>
      <c r="AG4" s="122"/>
      <c r="AH4" s="122"/>
      <c r="AI4" s="122"/>
      <c r="AJ4" s="123"/>
      <c r="AK4" s="18" t="s">
        <v>6</v>
      </c>
      <c r="AM4" s="19"/>
      <c r="AN4" s="19" t="str">
        <f t="shared" si="0"/>
        <v xml:space="preserve">Наименование системы теплоснабжения </v>
      </c>
      <c r="AO4" s="19"/>
      <c r="AP4" s="19"/>
      <c r="AQ4" s="1">
        <v>0</v>
      </c>
    </row>
    <row r="5" spans="1:43" ht="21" hidden="1" customHeight="1">
      <c r="A5" s="10"/>
      <c r="B5" s="10"/>
      <c r="C5" s="10"/>
      <c r="D5" s="10"/>
      <c r="E5" s="121"/>
      <c r="F5" s="121"/>
      <c r="G5" s="121"/>
      <c r="H5" s="120">
        <v>1</v>
      </c>
      <c r="I5" s="10"/>
      <c r="J5" s="10"/>
      <c r="K5" s="10"/>
      <c r="L5" s="11"/>
      <c r="M5" s="7"/>
      <c r="N5" s="7"/>
      <c r="O5" s="7"/>
      <c r="P5" s="24"/>
      <c r="Q5" s="21"/>
      <c r="R5" s="22"/>
      <c r="S5" s="14" t="e">
        <f>INDEX(PT_DIFFERENTIATION_NUM_IST_TE,MATCH(D5,PT_DIFFERENTIATION_IST_TE_ID,0))</f>
        <v>#N/A</v>
      </c>
      <c r="T5" s="26" t="s">
        <v>7</v>
      </c>
      <c r="U5" s="16"/>
      <c r="V5" s="122"/>
      <c r="W5" s="122"/>
      <c r="X5" s="122"/>
      <c r="Y5" s="122"/>
      <c r="Z5" s="122"/>
      <c r="AA5" s="123"/>
      <c r="AB5" s="17"/>
      <c r="AC5" s="122" t="e">
        <f>INDEX(PT_DIFFERENTIATION_IST_TE,MATCH(D5,PT_DIFFERENTIATION_IST_TE_ID,0))</f>
        <v>#N/A</v>
      </c>
      <c r="AD5" s="122"/>
      <c r="AE5" s="122"/>
      <c r="AF5" s="122"/>
      <c r="AG5" s="122"/>
      <c r="AH5" s="122"/>
      <c r="AI5" s="122"/>
      <c r="AJ5" s="123"/>
      <c r="AK5" s="18" t="s">
        <v>8</v>
      </c>
      <c r="AM5" s="19"/>
      <c r="AN5" s="19" t="str">
        <f t="shared" si="0"/>
        <v xml:space="preserve">Источник тепловой энергии  </v>
      </c>
      <c r="AO5" s="19"/>
      <c r="AP5" s="19"/>
      <c r="AQ5" s="1">
        <v>0</v>
      </c>
    </row>
    <row r="6" spans="1:43" s="8" customFormat="1" ht="0.75" hidden="1" customHeight="1">
      <c r="A6" s="27"/>
      <c r="B6" s="27"/>
      <c r="C6" s="27"/>
      <c r="D6" s="27"/>
      <c r="E6" s="121"/>
      <c r="F6" s="121"/>
      <c r="G6" s="121"/>
      <c r="H6" s="121"/>
      <c r="I6" s="113" t="e">
        <f>S5&amp;".1"</f>
        <v>#N/A</v>
      </c>
      <c r="J6" s="27"/>
      <c r="K6" s="27"/>
      <c r="L6" s="28" t="s">
        <v>9</v>
      </c>
      <c r="M6" s="29"/>
      <c r="N6" s="29"/>
      <c r="O6" s="29"/>
      <c r="P6" s="115">
        <v>1</v>
      </c>
      <c r="Q6" s="30"/>
      <c r="R6" s="31"/>
      <c r="S6" s="32"/>
      <c r="T6" s="33"/>
      <c r="U6" s="34"/>
      <c r="V6" s="116"/>
      <c r="W6" s="116"/>
      <c r="X6" s="116"/>
      <c r="Y6" s="116"/>
      <c r="Z6" s="116"/>
      <c r="AA6" s="117"/>
      <c r="AB6" s="35"/>
      <c r="AC6" s="116"/>
      <c r="AD6" s="116"/>
      <c r="AE6" s="116"/>
      <c r="AF6" s="116"/>
      <c r="AG6" s="116"/>
      <c r="AH6" s="116"/>
      <c r="AI6" s="116"/>
      <c r="AJ6" s="117"/>
      <c r="AK6" s="36"/>
      <c r="AM6" s="19"/>
      <c r="AN6" s="19" t="str">
        <f t="shared" si="0"/>
        <v/>
      </c>
      <c r="AO6" s="19"/>
      <c r="AP6" s="19"/>
      <c r="AQ6" s="8">
        <v>0</v>
      </c>
    </row>
    <row r="7" spans="1:43" s="8" customFormat="1" ht="0.75" hidden="1" customHeight="1">
      <c r="A7" s="27"/>
      <c r="B7" s="27"/>
      <c r="C7" s="27"/>
      <c r="D7" s="27"/>
      <c r="E7" s="121"/>
      <c r="F7" s="121"/>
      <c r="G7" s="121"/>
      <c r="H7" s="121"/>
      <c r="I7" s="114"/>
      <c r="J7" s="113" t="e">
        <f>S5&amp;".1"</f>
        <v>#N/A</v>
      </c>
      <c r="K7" s="27"/>
      <c r="L7" s="28"/>
      <c r="M7" s="29"/>
      <c r="N7" s="29"/>
      <c r="O7" s="29"/>
      <c r="P7" s="115"/>
      <c r="Q7" s="115">
        <v>1</v>
      </c>
      <c r="R7" s="37"/>
      <c r="S7" s="32"/>
      <c r="T7" s="38"/>
      <c r="U7" s="34"/>
      <c r="V7" s="116"/>
      <c r="W7" s="116"/>
      <c r="X7" s="116"/>
      <c r="Y7" s="116"/>
      <c r="Z7" s="116"/>
      <c r="AA7" s="117"/>
      <c r="AB7" s="35"/>
      <c r="AC7" s="116"/>
      <c r="AD7" s="116"/>
      <c r="AE7" s="116"/>
      <c r="AF7" s="116"/>
      <c r="AG7" s="116"/>
      <c r="AH7" s="116"/>
      <c r="AI7" s="116"/>
      <c r="AJ7" s="117"/>
      <c r="AK7" s="36"/>
      <c r="AM7" s="19"/>
      <c r="AN7" s="19" t="str">
        <f t="shared" si="0"/>
        <v/>
      </c>
      <c r="AO7" s="19"/>
      <c r="AP7" s="19"/>
      <c r="AQ7" s="8">
        <v>0</v>
      </c>
    </row>
    <row r="8" spans="1:43" ht="21" hidden="1" customHeight="1">
      <c r="A8" s="10"/>
      <c r="B8" s="10"/>
      <c r="C8" s="10"/>
      <c r="D8" s="10"/>
      <c r="E8" s="121"/>
      <c r="F8" s="121"/>
      <c r="G8" s="121"/>
      <c r="H8" s="121"/>
      <c r="I8" s="114"/>
      <c r="J8" s="114"/>
      <c r="K8" s="39" t="e">
        <f>S5&amp;".1"</f>
        <v>#N/A</v>
      </c>
      <c r="L8" s="11"/>
      <c r="P8" s="115"/>
      <c r="Q8" s="115"/>
      <c r="R8" s="40">
        <v>1</v>
      </c>
      <c r="S8" s="41" t="e">
        <f>$K8</f>
        <v>#N/A</v>
      </c>
      <c r="T8" s="42"/>
      <c r="U8" s="16"/>
      <c r="V8" s="43"/>
      <c r="W8" s="44"/>
      <c r="X8" s="45"/>
      <c r="Y8" s="46" t="s">
        <v>10</v>
      </c>
      <c r="Z8" s="45"/>
      <c r="AA8" s="46" t="s">
        <v>10</v>
      </c>
      <c r="AB8" s="47"/>
      <c r="AC8" s="48" t="s">
        <v>11</v>
      </c>
      <c r="AD8" s="43"/>
      <c r="AE8" s="44"/>
      <c r="AF8" s="45"/>
      <c r="AG8" s="46" t="s">
        <v>10</v>
      </c>
      <c r="AH8" s="45"/>
      <c r="AI8" s="46" t="s">
        <v>10</v>
      </c>
      <c r="AJ8" s="49"/>
      <c r="AK8" s="118" t="s">
        <v>12</v>
      </c>
      <c r="AL8" s="8" t="e">
        <f ca="1">STRCHECKDATE(#REF!)</f>
        <v>#NAME?</v>
      </c>
      <c r="AM8" s="19"/>
      <c r="AN8" s="19" t="str">
        <f t="shared" si="0"/>
        <v/>
      </c>
      <c r="AO8" s="19"/>
      <c r="AP8" s="19"/>
      <c r="AQ8" s="1">
        <v>0</v>
      </c>
    </row>
    <row r="9" spans="1:43" ht="11.25" hidden="1" customHeight="1">
      <c r="A9" s="10"/>
      <c r="B9" s="10"/>
      <c r="C9" s="10"/>
      <c r="D9" s="10"/>
      <c r="E9" s="121"/>
      <c r="F9" s="121"/>
      <c r="G9" s="121"/>
      <c r="H9" s="121"/>
      <c r="I9" s="114"/>
      <c r="J9" s="113"/>
      <c r="K9" s="10"/>
      <c r="L9" s="11"/>
      <c r="P9" s="115"/>
      <c r="Q9" s="115"/>
      <c r="R9" s="31"/>
      <c r="S9" s="50"/>
      <c r="T9" s="51" t="s">
        <v>13</v>
      </c>
      <c r="U9" s="52"/>
      <c r="V9" s="52"/>
      <c r="W9" s="52"/>
      <c r="X9" s="52"/>
      <c r="Y9" s="52"/>
      <c r="Z9" s="52"/>
      <c r="AA9" s="52"/>
      <c r="AB9" s="52"/>
      <c r="AC9" s="52"/>
      <c r="AD9" s="52"/>
      <c r="AE9" s="52"/>
      <c r="AF9" s="52"/>
      <c r="AG9" s="52"/>
      <c r="AH9" s="52"/>
      <c r="AI9" s="52"/>
      <c r="AJ9" s="53"/>
      <c r="AK9" s="119"/>
      <c r="AM9" s="19"/>
      <c r="AN9" s="19" t="str">
        <f t="shared" si="0"/>
        <v>Добавить строку</v>
      </c>
      <c r="AO9" s="19"/>
      <c r="AP9" s="19"/>
      <c r="AQ9" s="1">
        <v>0</v>
      </c>
    </row>
    <row r="10" spans="1:43" s="8" customFormat="1" ht="0.75" hidden="1" customHeight="1">
      <c r="A10" s="27"/>
      <c r="B10" s="27"/>
      <c r="C10" s="27"/>
      <c r="D10" s="27"/>
      <c r="E10" s="121"/>
      <c r="F10" s="121"/>
      <c r="G10" s="121"/>
      <c r="H10" s="121"/>
      <c r="I10" s="113"/>
      <c r="J10" s="27"/>
      <c r="K10" s="27"/>
      <c r="L10" s="28"/>
      <c r="M10" s="29"/>
      <c r="N10" s="29"/>
      <c r="O10" s="29"/>
      <c r="P10" s="115"/>
      <c r="Q10" s="30"/>
      <c r="R10" s="31"/>
      <c r="S10" s="54"/>
      <c r="T10" s="55"/>
      <c r="U10" s="56"/>
      <c r="V10" s="56"/>
      <c r="W10" s="56"/>
      <c r="X10" s="56"/>
      <c r="Y10" s="56"/>
      <c r="Z10" s="56"/>
      <c r="AA10" s="56"/>
      <c r="AB10" s="56"/>
      <c r="AC10" s="56"/>
      <c r="AD10" s="56"/>
      <c r="AE10" s="56"/>
      <c r="AF10" s="56"/>
      <c r="AG10" s="56"/>
      <c r="AH10" s="56"/>
      <c r="AI10" s="56"/>
      <c r="AJ10" s="56"/>
      <c r="AK10" s="57"/>
      <c r="AM10" s="19"/>
      <c r="AN10" s="19" t="str">
        <f t="shared" si="0"/>
        <v/>
      </c>
      <c r="AO10" s="19"/>
      <c r="AP10" s="19"/>
      <c r="AQ10" s="8">
        <v>0</v>
      </c>
    </row>
    <row r="11" spans="1:43" s="8" customFormat="1" ht="0.75" hidden="1" customHeight="1">
      <c r="A11" s="27"/>
      <c r="B11" s="27"/>
      <c r="C11" s="27"/>
      <c r="D11" s="27"/>
      <c r="E11" s="121"/>
      <c r="F11" s="121"/>
      <c r="G11" s="121"/>
      <c r="H11" s="120"/>
      <c r="I11" s="27"/>
      <c r="J11" s="27"/>
      <c r="K11" s="27"/>
      <c r="L11" s="28"/>
      <c r="M11" s="58"/>
      <c r="N11" s="58"/>
      <c r="O11" s="59"/>
      <c r="P11" s="60"/>
      <c r="Q11" s="61"/>
      <c r="R11" s="62"/>
      <c r="S11" s="54"/>
      <c r="T11" s="55"/>
      <c r="U11" s="56"/>
      <c r="V11" s="56"/>
      <c r="W11" s="56"/>
      <c r="X11" s="56"/>
      <c r="Y11" s="56"/>
      <c r="Z11" s="56"/>
      <c r="AA11" s="56"/>
      <c r="AB11" s="56"/>
      <c r="AC11" s="56"/>
      <c r="AD11" s="56"/>
      <c r="AE11" s="56"/>
      <c r="AF11" s="56"/>
      <c r="AG11" s="56"/>
      <c r="AH11" s="56"/>
      <c r="AI11" s="56"/>
      <c r="AJ11" s="56"/>
      <c r="AK11" s="57"/>
      <c r="AM11" s="19"/>
      <c r="AN11" s="19" t="str">
        <f t="shared" si="0"/>
        <v/>
      </c>
      <c r="AO11" s="19"/>
      <c r="AP11" s="19"/>
      <c r="AQ11" s="8">
        <v>0</v>
      </c>
    </row>
    <row r="12" spans="1:43" s="8" customFormat="1" ht="0.75" hidden="1" customHeight="1">
      <c r="A12" s="27"/>
      <c r="B12" s="27"/>
      <c r="C12" s="27"/>
      <c r="D12" s="27"/>
      <c r="E12" s="121"/>
      <c r="F12" s="121"/>
      <c r="G12" s="120"/>
      <c r="H12" s="27"/>
      <c r="I12" s="27"/>
      <c r="J12" s="27"/>
      <c r="K12" s="27"/>
      <c r="L12" s="28"/>
      <c r="M12" s="58"/>
      <c r="N12" s="58"/>
      <c r="O12" s="59"/>
      <c r="P12" s="60"/>
      <c r="Q12" s="61"/>
      <c r="R12" s="60"/>
      <c r="S12" s="63"/>
      <c r="T12" s="64" t="s">
        <v>14</v>
      </c>
      <c r="U12" s="65"/>
      <c r="V12" s="65"/>
      <c r="W12" s="65"/>
      <c r="X12" s="65"/>
      <c r="Y12" s="65"/>
      <c r="Z12" s="65"/>
      <c r="AA12" s="65"/>
      <c r="AB12" s="65"/>
      <c r="AC12" s="65"/>
      <c r="AD12" s="65"/>
      <c r="AE12" s="65"/>
      <c r="AF12" s="65"/>
      <c r="AG12" s="65"/>
      <c r="AH12" s="65"/>
      <c r="AI12" s="65"/>
      <c r="AJ12" s="65"/>
      <c r="AK12" s="65"/>
      <c r="AM12" s="19"/>
      <c r="AN12" s="19" t="str">
        <f t="shared" si="0"/>
        <v>Добавить источник для дифференциации</v>
      </c>
      <c r="AO12" s="19"/>
      <c r="AP12" s="19"/>
      <c r="AQ12" s="8">
        <v>0</v>
      </c>
    </row>
    <row r="13" spans="1:43" s="8" customFormat="1" ht="0.75" hidden="1" customHeight="1">
      <c r="A13" s="27"/>
      <c r="B13" s="27"/>
      <c r="C13" s="27"/>
      <c r="D13" s="27"/>
      <c r="E13" s="121"/>
      <c r="F13" s="120"/>
      <c r="G13" s="27"/>
      <c r="H13" s="27"/>
      <c r="I13" s="27"/>
      <c r="J13" s="27"/>
      <c r="K13" s="27"/>
      <c r="L13" s="28"/>
      <c r="M13" s="66"/>
      <c r="N13" s="66"/>
      <c r="O13" s="59"/>
      <c r="P13" s="60"/>
      <c r="Q13" s="61"/>
      <c r="R13" s="60"/>
      <c r="S13" s="63"/>
      <c r="T13" s="64" t="s">
        <v>15</v>
      </c>
      <c r="U13" s="65"/>
      <c r="V13" s="65"/>
      <c r="W13" s="65"/>
      <c r="X13" s="65"/>
      <c r="Y13" s="65"/>
      <c r="Z13" s="65"/>
      <c r="AA13" s="65"/>
      <c r="AB13" s="65"/>
      <c r="AC13" s="65"/>
      <c r="AD13" s="65"/>
      <c r="AE13" s="65"/>
      <c r="AF13" s="65"/>
      <c r="AG13" s="65"/>
      <c r="AH13" s="65"/>
      <c r="AI13" s="65"/>
      <c r="AJ13" s="65"/>
      <c r="AK13" s="65"/>
      <c r="AM13" s="19"/>
      <c r="AN13" s="19" t="str">
        <f t="shared" si="0"/>
        <v>Добавить централизованную систему для дифференциации</v>
      </c>
      <c r="AO13" s="19"/>
      <c r="AP13" s="19"/>
      <c r="AQ13" s="8">
        <v>0</v>
      </c>
    </row>
    <row r="14" spans="1:43" s="8" customFormat="1" ht="0.75" hidden="1" customHeight="1">
      <c r="A14" s="27"/>
      <c r="B14" s="27"/>
      <c r="C14" s="27"/>
      <c r="D14" s="27"/>
      <c r="E14" s="120"/>
      <c r="F14" s="27"/>
      <c r="G14" s="27"/>
      <c r="H14" s="27"/>
      <c r="I14" s="27"/>
      <c r="J14" s="27"/>
      <c r="K14" s="27"/>
      <c r="L14" s="28"/>
      <c r="M14" s="66"/>
      <c r="N14" s="66"/>
      <c r="O14" s="59"/>
      <c r="P14" s="60"/>
      <c r="Q14" s="61"/>
      <c r="R14" s="60"/>
      <c r="S14" s="63"/>
      <c r="T14" s="64" t="s">
        <v>16</v>
      </c>
      <c r="U14" s="65"/>
      <c r="V14" s="65"/>
      <c r="W14" s="65"/>
      <c r="X14" s="65"/>
      <c r="Y14" s="65"/>
      <c r="Z14" s="65"/>
      <c r="AA14" s="65"/>
      <c r="AB14" s="65"/>
      <c r="AC14" s="65"/>
      <c r="AD14" s="65"/>
      <c r="AE14" s="65"/>
      <c r="AF14" s="65"/>
      <c r="AG14" s="65"/>
      <c r="AH14" s="65"/>
      <c r="AI14" s="65"/>
      <c r="AJ14" s="65"/>
      <c r="AK14" s="65"/>
      <c r="AM14" s="19"/>
      <c r="AN14" s="19" t="str">
        <f t="shared" si="0"/>
        <v>Добавить территорию для дифференциации</v>
      </c>
      <c r="AO14" s="19"/>
      <c r="AP14" s="19"/>
      <c r="AQ14" s="8">
        <v>0</v>
      </c>
    </row>
    <row r="15" spans="1:43" ht="14.25" hidden="1" customHeight="1">
      <c r="AQ15" s="1">
        <v>0</v>
      </c>
    </row>
    <row r="16" spans="1:43" ht="14.25" hidden="1" customHeight="1">
      <c r="AC16" s="67"/>
      <c r="AD16" s="68"/>
      <c r="AE16" s="69"/>
      <c r="AF16" s="70"/>
      <c r="AG16" s="71" t="s">
        <v>10</v>
      </c>
      <c r="AH16" s="70"/>
      <c r="AI16" s="71" t="s">
        <v>10</v>
      </c>
      <c r="AQ16" s="1">
        <v>0</v>
      </c>
    </row>
    <row r="17" spans="1:43" ht="14.25" hidden="1" customHeight="1">
      <c r="AL17" s="59"/>
      <c r="AM17" s="59"/>
      <c r="AN17" s="59"/>
      <c r="AO17" s="59"/>
      <c r="AP17" s="59"/>
      <c r="AQ17" s="1">
        <v>0</v>
      </c>
    </row>
    <row r="18" spans="1:43" ht="14.25" hidden="1" customHeight="1">
      <c r="O18" s="72" t="s">
        <v>17</v>
      </c>
      <c r="X18" s="72"/>
      <c r="Z18" s="72"/>
      <c r="AF18" s="72"/>
      <c r="AH18" s="72"/>
      <c r="AL18" s="59"/>
      <c r="AM18" s="59"/>
      <c r="AN18" s="59"/>
      <c r="AO18" s="59"/>
      <c r="AP18" s="59"/>
      <c r="AQ18" s="1">
        <v>0</v>
      </c>
    </row>
    <row r="19" spans="1:43" ht="14.25" hidden="1" customHeight="1">
      <c r="AL19" s="59"/>
      <c r="AM19" s="59"/>
      <c r="AN19" s="59"/>
      <c r="AO19" s="59"/>
      <c r="AP19" s="59"/>
      <c r="AQ19" s="1">
        <v>0</v>
      </c>
    </row>
    <row r="20" spans="1:43" s="77" customFormat="1" ht="14.25" hidden="1" customHeight="1">
      <c r="A20" s="73"/>
      <c r="B20" s="73"/>
      <c r="C20" s="73"/>
      <c r="D20" s="73"/>
      <c r="E20" s="73"/>
      <c r="F20" s="73"/>
      <c r="G20" s="73"/>
      <c r="H20" s="73"/>
      <c r="I20" s="73"/>
      <c r="J20" s="73"/>
      <c r="K20" s="73"/>
      <c r="L20" s="73"/>
      <c r="M20" s="74"/>
      <c r="N20" s="74"/>
      <c r="O20" s="73" t="s">
        <v>18</v>
      </c>
      <c r="P20" s="75"/>
      <c r="Q20" s="76"/>
      <c r="R20" s="76"/>
      <c r="Y20" s="77" t="s">
        <v>19</v>
      </c>
      <c r="AA20" s="77" t="s">
        <v>20</v>
      </c>
      <c r="AC20" s="77" t="s">
        <v>21</v>
      </c>
      <c r="AG20" s="77" t="s">
        <v>19</v>
      </c>
      <c r="AI20" s="77" t="s">
        <v>20</v>
      </c>
      <c r="AL20" s="78"/>
      <c r="AM20" s="78"/>
      <c r="AN20" s="78"/>
      <c r="AO20" s="78"/>
      <c r="AP20" s="78"/>
      <c r="AQ20" s="77">
        <v>0</v>
      </c>
    </row>
    <row r="21" spans="1:43" ht="14.25" hidden="1" customHeight="1">
      <c r="O21" s="11"/>
      <c r="AL21" s="59"/>
      <c r="AM21" s="59"/>
      <c r="AN21" s="59"/>
      <c r="AO21" s="59"/>
      <c r="AP21" s="59"/>
      <c r="AQ21" s="1">
        <v>0</v>
      </c>
    </row>
    <row r="22" spans="1:43" ht="14.25" hidden="1" customHeight="1">
      <c r="O22" s="11"/>
      <c r="AL22" s="59"/>
      <c r="AM22" s="59"/>
      <c r="AN22" s="59"/>
      <c r="AO22" s="59"/>
      <c r="AP22" s="59"/>
      <c r="AQ22" s="1">
        <v>0</v>
      </c>
    </row>
    <row r="23" spans="1:43" ht="14.65" customHeight="1">
      <c r="Q23" s="79"/>
      <c r="R23" s="80"/>
      <c r="S23" s="81"/>
      <c r="T23" s="82"/>
      <c r="U23" s="82"/>
      <c r="AQ23" s="1">
        <v>14</v>
      </c>
    </row>
    <row r="24" spans="1:43" ht="39.75" customHeight="1">
      <c r="Q24" s="79"/>
      <c r="R24" s="80"/>
      <c r="S24" s="1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55"/>
      <c r="U24" s="155"/>
      <c r="V24" s="155"/>
      <c r="W24" s="155"/>
      <c r="X24" s="155"/>
      <c r="Y24" s="155"/>
      <c r="Z24" s="155"/>
      <c r="AA24" s="155"/>
      <c r="AB24" s="155"/>
      <c r="AC24" s="155"/>
      <c r="AD24" s="155"/>
      <c r="AE24" s="155"/>
      <c r="AF24" s="155"/>
      <c r="AG24" s="155"/>
      <c r="AH24" s="155"/>
      <c r="AI24" s="83"/>
      <c r="AQ24" s="1">
        <v>38</v>
      </c>
    </row>
    <row r="25" spans="1:43" ht="14.65" customHeight="1">
      <c r="Q25" s="79"/>
      <c r="R25" s="80"/>
      <c r="S25" s="156" t="str">
        <f>IF(org=0,"Не определено",org)</f>
        <v>АО "Теплокоммунэнерго"</v>
      </c>
      <c r="T25" s="156"/>
      <c r="U25" s="156"/>
      <c r="V25" s="156"/>
      <c r="W25" s="156"/>
      <c r="X25" s="156"/>
      <c r="Y25" s="156"/>
      <c r="Z25" s="156"/>
      <c r="AA25" s="156"/>
      <c r="AB25" s="156"/>
      <c r="AC25" s="156"/>
      <c r="AD25" s="156"/>
      <c r="AE25" s="156"/>
      <c r="AF25" s="156"/>
      <c r="AG25" s="156"/>
      <c r="AH25" s="156"/>
      <c r="AI25" s="83"/>
      <c r="AQ25" s="1">
        <v>14</v>
      </c>
    </row>
    <row r="26" spans="1:43" ht="14.25" hidden="1" customHeight="1">
      <c r="Q26" s="79"/>
      <c r="R26" s="80"/>
      <c r="S26" s="81"/>
      <c r="T26" s="82"/>
      <c r="U26" s="82"/>
      <c r="V26" s="84"/>
      <c r="W26" s="84"/>
      <c r="X26" s="84"/>
      <c r="Y26" s="84"/>
      <c r="Z26" s="84"/>
      <c r="AA26" s="84"/>
      <c r="AB26" s="84"/>
      <c r="AC26" s="84"/>
      <c r="AD26" s="84"/>
      <c r="AE26" s="84"/>
      <c r="AF26" s="84"/>
      <c r="AG26" s="84"/>
      <c r="AH26" s="84"/>
      <c r="AI26" s="84"/>
      <c r="AQ26" s="1">
        <v>0</v>
      </c>
    </row>
    <row r="27" spans="1:43" s="87" customFormat="1" ht="25.5" hidden="1" customHeight="1">
      <c r="A27" s="85"/>
      <c r="B27" s="85"/>
      <c r="C27" s="85"/>
      <c r="D27" s="85"/>
      <c r="E27" s="85"/>
      <c r="F27" s="85"/>
      <c r="G27" s="85"/>
      <c r="H27" s="85"/>
      <c r="I27" s="85"/>
      <c r="J27" s="85"/>
      <c r="K27" s="85"/>
      <c r="L27" s="11"/>
      <c r="M27" s="85"/>
      <c r="N27" s="85"/>
      <c r="O27" s="85"/>
      <c r="P27" s="86"/>
      <c r="Q27" s="86"/>
      <c r="S27" s="150" t="s">
        <v>22</v>
      </c>
      <c r="T27" s="150"/>
      <c r="U27" s="88"/>
      <c r="V27" s="151" t="str">
        <f>IF(TITLE_NAME_OR_PR_CHANGE="",IF(TITLE_NAME_OR_PR="","",TITLE_NAME_OR_PR),TITLE_NAME_OR_PR_CHANGE)</f>
        <v/>
      </c>
      <c r="W27" s="151"/>
      <c r="X27" s="151"/>
      <c r="Y27" s="151"/>
      <c r="Z27" s="151"/>
      <c r="AA27" s="1"/>
      <c r="AB27" s="1"/>
      <c r="AC27" s="151"/>
      <c r="AD27" s="151"/>
      <c r="AE27" s="151"/>
      <c r="AF27" s="151"/>
      <c r="AG27" s="151"/>
      <c r="AH27" s="151"/>
      <c r="AI27" s="1"/>
      <c r="AJ27" s="1"/>
      <c r="AK27" s="89"/>
      <c r="AL27" s="19"/>
      <c r="AM27" s="19"/>
      <c r="AN27" s="19"/>
      <c r="AO27" s="19"/>
      <c r="AP27" s="19"/>
      <c r="AQ27" s="87">
        <v>0</v>
      </c>
    </row>
    <row r="28" spans="1:43" s="87" customFormat="1" ht="18.75" hidden="1" customHeight="1">
      <c r="A28" s="85"/>
      <c r="B28" s="85"/>
      <c r="C28" s="85"/>
      <c r="D28" s="85"/>
      <c r="E28" s="85"/>
      <c r="F28" s="85"/>
      <c r="G28" s="85"/>
      <c r="H28" s="85"/>
      <c r="I28" s="85"/>
      <c r="J28" s="85"/>
      <c r="K28" s="85"/>
      <c r="L28" s="11"/>
      <c r="M28" s="85"/>
      <c r="N28" s="85"/>
      <c r="O28" s="85"/>
      <c r="P28" s="86"/>
      <c r="Q28" s="86"/>
      <c r="S28" s="150" t="s">
        <v>23</v>
      </c>
      <c r="T28" s="150"/>
      <c r="U28" s="88"/>
      <c r="V28" s="154">
        <f>IF(TITLE_DATE_PR_CHANGE="",IF(TITLE_DATE_PR="","",TITLE_DATE_PR),TITLE_DATE_PR_CHANGE)</f>
        <v>45467</v>
      </c>
      <c r="W28" s="154"/>
      <c r="X28" s="154"/>
      <c r="Y28" s="154"/>
      <c r="Z28" s="154"/>
      <c r="AA28" s="1"/>
      <c r="AB28" s="1"/>
      <c r="AC28" s="154"/>
      <c r="AD28" s="154"/>
      <c r="AE28" s="154"/>
      <c r="AF28" s="154"/>
      <c r="AG28" s="154"/>
      <c r="AH28" s="154"/>
      <c r="AI28" s="1"/>
      <c r="AJ28" s="1"/>
      <c r="AK28" s="89"/>
      <c r="AL28" s="19"/>
      <c r="AM28" s="19"/>
      <c r="AN28" s="19"/>
      <c r="AO28" s="19"/>
      <c r="AP28" s="19"/>
      <c r="AQ28" s="87">
        <v>0</v>
      </c>
    </row>
    <row r="29" spans="1:43" s="87" customFormat="1" ht="18.75" hidden="1" customHeight="1">
      <c r="A29" s="85"/>
      <c r="B29" s="85"/>
      <c r="C29" s="85"/>
      <c r="D29" s="85"/>
      <c r="E29" s="85"/>
      <c r="F29" s="85"/>
      <c r="G29" s="85"/>
      <c r="H29" s="85"/>
      <c r="I29" s="85"/>
      <c r="J29" s="85"/>
      <c r="K29" s="85"/>
      <c r="L29" s="11"/>
      <c r="M29" s="85"/>
      <c r="N29" s="85"/>
      <c r="O29" s="85"/>
      <c r="P29" s="86"/>
      <c r="Q29" s="86"/>
      <c r="S29" s="150" t="s">
        <v>24</v>
      </c>
      <c r="T29" s="150"/>
      <c r="U29" s="88"/>
      <c r="V29" s="151" t="str">
        <f>IF(TITLE_NUMBER_PR_CHANGE="",IF(TITLE_NUMBER_PR="","",TITLE_NUMBER_PR),TITLE_NUMBER_PR_CHANGE)</f>
        <v>3215</v>
      </c>
      <c r="W29" s="151"/>
      <c r="X29" s="151"/>
      <c r="Y29" s="151"/>
      <c r="Z29" s="151"/>
      <c r="AA29" s="1"/>
      <c r="AB29" s="1"/>
      <c r="AC29" s="151"/>
      <c r="AD29" s="151"/>
      <c r="AE29" s="151"/>
      <c r="AF29" s="151"/>
      <c r="AG29" s="151"/>
      <c r="AH29" s="151"/>
      <c r="AI29" s="1"/>
      <c r="AJ29" s="1"/>
      <c r="AK29" s="89"/>
      <c r="AL29" s="19"/>
      <c r="AM29" s="19"/>
      <c r="AN29" s="19"/>
      <c r="AO29" s="19"/>
      <c r="AP29" s="19"/>
      <c r="AQ29" s="87">
        <v>0</v>
      </c>
    </row>
    <row r="30" spans="1:43" s="87" customFormat="1" ht="18.75" hidden="1" customHeight="1">
      <c r="A30" s="85"/>
      <c r="B30" s="85"/>
      <c r="C30" s="85"/>
      <c r="D30" s="85"/>
      <c r="E30" s="85"/>
      <c r="F30" s="85"/>
      <c r="G30" s="85"/>
      <c r="H30" s="85"/>
      <c r="I30" s="85"/>
      <c r="J30" s="85"/>
      <c r="K30" s="85"/>
      <c r="L30" s="11"/>
      <c r="M30" s="85"/>
      <c r="N30" s="85"/>
      <c r="O30" s="85"/>
      <c r="P30" s="86"/>
      <c r="Q30" s="86"/>
      <c r="S30" s="150" t="s">
        <v>25</v>
      </c>
      <c r="T30" s="150"/>
      <c r="U30" s="88"/>
      <c r="V30" s="151" t="str">
        <f>IF(TITLE_IST_PUB_CHANGE="",IF(TITLE_IST_PUB="","",TITLE_IST_PUB),TITLE_IST_PUB_CHANGE)</f>
        <v/>
      </c>
      <c r="W30" s="151"/>
      <c r="X30" s="151"/>
      <c r="Y30" s="151"/>
      <c r="Z30" s="151"/>
      <c r="AA30" s="1"/>
      <c r="AB30" s="1"/>
      <c r="AC30" s="151"/>
      <c r="AD30" s="151"/>
      <c r="AE30" s="151"/>
      <c r="AF30" s="151"/>
      <c r="AG30" s="151"/>
      <c r="AH30" s="151"/>
      <c r="AI30" s="1"/>
      <c r="AJ30" s="1"/>
      <c r="AK30" s="89"/>
      <c r="AL30" s="19"/>
      <c r="AM30" s="19"/>
      <c r="AN30" s="19"/>
      <c r="AO30" s="19"/>
      <c r="AP30" s="19"/>
      <c r="AQ30" s="87">
        <v>0</v>
      </c>
    </row>
    <row r="31" spans="1:43" ht="14.25" hidden="1" customHeight="1">
      <c r="Q31" s="79"/>
      <c r="R31" s="80"/>
      <c r="S31" s="81"/>
      <c r="T31" s="82"/>
      <c r="U31" s="82"/>
      <c r="V31" s="84"/>
      <c r="W31" s="84"/>
      <c r="X31" s="84"/>
      <c r="Y31" s="84"/>
      <c r="Z31" s="84"/>
      <c r="AA31" s="84"/>
      <c r="AB31" s="84"/>
      <c r="AC31" s="84"/>
      <c r="AD31" s="84"/>
      <c r="AE31" s="84"/>
      <c r="AF31" s="84"/>
      <c r="AG31" s="84"/>
      <c r="AH31" s="84"/>
      <c r="AI31" s="84"/>
      <c r="AQ31" s="1">
        <v>0</v>
      </c>
    </row>
    <row r="32" spans="1:43" s="87" customFormat="1" ht="18.75" hidden="1" customHeight="1">
      <c r="A32" s="85"/>
      <c r="B32" s="85"/>
      <c r="C32" s="85"/>
      <c r="D32" s="85"/>
      <c r="E32" s="85"/>
      <c r="F32" s="85"/>
      <c r="G32" s="85"/>
      <c r="H32" s="85"/>
      <c r="I32" s="85"/>
      <c r="J32" s="85"/>
      <c r="K32" s="85"/>
      <c r="L32" s="11"/>
      <c r="M32" s="85"/>
      <c r="N32" s="85"/>
      <c r="O32" s="85"/>
      <c r="P32" s="86"/>
      <c r="Q32" s="86"/>
      <c r="S32" s="150" t="s">
        <v>23</v>
      </c>
      <c r="T32" s="150"/>
      <c r="U32" s="88"/>
      <c r="V32" s="154">
        <f>IF(TITLE_DATE_PR_CHANGE="",IF(TITLE_DATE_PR="","",TITLE_DATE_PR),TITLE_DATE_PR_CHANGE)</f>
        <v>45467</v>
      </c>
      <c r="W32" s="154"/>
      <c r="X32" s="154"/>
      <c r="Y32" s="154"/>
      <c r="Z32" s="154"/>
      <c r="AA32" s="1"/>
      <c r="AB32" s="1"/>
      <c r="AC32" s="154"/>
      <c r="AD32" s="154"/>
      <c r="AE32" s="154"/>
      <c r="AF32" s="154"/>
      <c r="AG32" s="154"/>
      <c r="AH32" s="154"/>
      <c r="AI32" s="1"/>
      <c r="AJ32" s="1"/>
      <c r="AK32" s="89"/>
      <c r="AL32" s="19"/>
      <c r="AM32" s="19"/>
      <c r="AN32" s="19"/>
      <c r="AO32" s="19"/>
      <c r="AP32" s="19"/>
      <c r="AQ32" s="87">
        <v>0</v>
      </c>
    </row>
    <row r="33" spans="1:43" s="87" customFormat="1" ht="18" hidden="1" customHeight="1">
      <c r="A33" s="85"/>
      <c r="B33" s="85"/>
      <c r="C33" s="85"/>
      <c r="D33" s="85"/>
      <c r="E33" s="85"/>
      <c r="F33" s="85"/>
      <c r="G33" s="85"/>
      <c r="H33" s="85"/>
      <c r="I33" s="85"/>
      <c r="J33" s="85"/>
      <c r="K33" s="85"/>
      <c r="L33" s="11"/>
      <c r="M33" s="85"/>
      <c r="N33" s="85"/>
      <c r="O33" s="85"/>
      <c r="P33" s="86"/>
      <c r="Q33" s="86"/>
      <c r="S33" s="150" t="s">
        <v>24</v>
      </c>
      <c r="T33" s="150"/>
      <c r="U33" s="88"/>
      <c r="V33" s="151" t="str">
        <f>IF(TITLE_NUMBER_PR_CHANGE="",IF(TITLE_NUMBER_PR="","",TITLE_NUMBER_PR),TITLE_NUMBER_PR_CHANGE)</f>
        <v>3215</v>
      </c>
      <c r="W33" s="151"/>
      <c r="X33" s="151"/>
      <c r="Y33" s="151"/>
      <c r="Z33" s="151"/>
      <c r="AA33" s="1"/>
      <c r="AB33" s="1"/>
      <c r="AC33" s="151"/>
      <c r="AD33" s="151"/>
      <c r="AE33" s="151"/>
      <c r="AF33" s="151"/>
      <c r="AG33" s="151"/>
      <c r="AH33" s="151"/>
      <c r="AI33" s="1"/>
      <c r="AJ33" s="1"/>
      <c r="AK33" s="89"/>
      <c r="AL33" s="19"/>
      <c r="AM33" s="19"/>
      <c r="AN33" s="19"/>
      <c r="AO33" s="19"/>
      <c r="AP33" s="19"/>
      <c r="AQ33" s="87">
        <v>0</v>
      </c>
    </row>
    <row r="34" spans="1:43" s="87" customFormat="1" ht="1.1499999999999999" customHeight="1">
      <c r="A34" s="85"/>
      <c r="B34" s="85"/>
      <c r="C34" s="85"/>
      <c r="D34" s="85"/>
      <c r="E34" s="85"/>
      <c r="F34" s="85"/>
      <c r="G34" s="85"/>
      <c r="H34" s="85"/>
      <c r="I34" s="85"/>
      <c r="J34" s="85"/>
      <c r="K34" s="85"/>
      <c r="L34" s="11"/>
      <c r="M34" s="85"/>
      <c r="N34" s="85"/>
      <c r="O34" s="85"/>
      <c r="P34" s="86"/>
      <c r="Q34" s="86"/>
      <c r="S34" s="1"/>
      <c r="T34" s="1"/>
      <c r="U34" s="90"/>
      <c r="V34" s="1"/>
      <c r="W34" s="1"/>
      <c r="X34" s="1"/>
      <c r="Y34" s="1"/>
      <c r="Z34" s="1"/>
      <c r="AA34" s="8" t="s">
        <v>26</v>
      </c>
      <c r="AB34" s="8"/>
      <c r="AC34" s="1"/>
      <c r="AD34" s="1"/>
      <c r="AE34" s="1"/>
      <c r="AF34" s="1"/>
      <c r="AG34" s="1"/>
      <c r="AH34" s="1"/>
      <c r="AI34" s="8" t="s">
        <v>26</v>
      </c>
      <c r="AL34" s="19"/>
      <c r="AM34" s="19"/>
      <c r="AN34" s="19"/>
      <c r="AO34" s="19"/>
      <c r="AP34" s="19"/>
      <c r="AQ34" s="87">
        <v>1</v>
      </c>
    </row>
    <row r="35" spans="1:43" ht="14.65" customHeight="1">
      <c r="Q35" s="79"/>
      <c r="R35" s="80"/>
      <c r="S35" s="81"/>
      <c r="T35" s="82"/>
      <c r="U35" s="91"/>
      <c r="V35" s="152"/>
      <c r="W35" s="152"/>
      <c r="X35" s="152"/>
      <c r="Y35" s="152"/>
      <c r="Z35" s="152"/>
      <c r="AA35" s="152"/>
      <c r="AB35" s="92"/>
      <c r="AC35" s="152"/>
      <c r="AD35" s="152"/>
      <c r="AE35" s="152"/>
      <c r="AF35" s="152"/>
      <c r="AG35" s="152"/>
      <c r="AH35" s="152"/>
      <c r="AI35" s="152"/>
      <c r="AQ35" s="1">
        <v>14</v>
      </c>
    </row>
    <row r="36" spans="1:43" ht="14.65" customHeight="1">
      <c r="Q36" s="79"/>
      <c r="R36" s="80"/>
      <c r="S36" s="113" t="s">
        <v>27</v>
      </c>
      <c r="T36" s="113"/>
      <c r="U36" s="113"/>
      <c r="V36" s="113"/>
      <c r="W36" s="113"/>
      <c r="X36" s="113"/>
      <c r="Y36" s="113"/>
      <c r="Z36" s="113"/>
      <c r="AA36" s="153"/>
      <c r="AB36" s="153"/>
      <c r="AC36" s="153"/>
      <c r="AD36" s="113"/>
      <c r="AE36" s="113"/>
      <c r="AF36" s="113"/>
      <c r="AG36" s="113"/>
      <c r="AH36" s="113"/>
      <c r="AI36" s="113"/>
      <c r="AJ36" s="113"/>
      <c r="AK36" s="113" t="s">
        <v>28</v>
      </c>
      <c r="AQ36" s="1">
        <v>14</v>
      </c>
    </row>
    <row r="37" spans="1:43" ht="14.65" customHeight="1">
      <c r="Q37" s="79"/>
      <c r="R37" s="80"/>
      <c r="S37" s="138" t="s">
        <v>29</v>
      </c>
      <c r="T37" s="139" t="s">
        <v>30</v>
      </c>
      <c r="U37" s="93"/>
      <c r="V37" s="140"/>
      <c r="W37" s="140"/>
      <c r="X37" s="140"/>
      <c r="Y37" s="140"/>
      <c r="Z37" s="140"/>
      <c r="AA37" s="139" t="s">
        <v>31</v>
      </c>
      <c r="AB37" s="141" t="s">
        <v>32</v>
      </c>
      <c r="AC37" s="141" t="s">
        <v>33</v>
      </c>
      <c r="AD37" s="142" t="s">
        <v>34</v>
      </c>
      <c r="AE37" s="142"/>
      <c r="AF37" s="140"/>
      <c r="AG37" s="140"/>
      <c r="AH37" s="143"/>
      <c r="AI37" s="144" t="s">
        <v>31</v>
      </c>
      <c r="AJ37" s="147" t="s">
        <v>35</v>
      </c>
      <c r="AK37" s="113"/>
      <c r="AQ37" s="1">
        <v>14</v>
      </c>
    </row>
    <row r="38" spans="1:43" ht="35.65" customHeight="1">
      <c r="Q38" s="79"/>
      <c r="R38" s="80"/>
      <c r="S38" s="138"/>
      <c r="T38" s="139"/>
      <c r="U38" s="94"/>
      <c r="V38" s="128" t="s">
        <v>36</v>
      </c>
      <c r="W38" s="113"/>
      <c r="X38" s="129" t="s">
        <v>37</v>
      </c>
      <c r="Y38" s="130"/>
      <c r="Z38" s="130"/>
      <c r="AA38" s="139"/>
      <c r="AB38" s="141"/>
      <c r="AC38" s="141"/>
      <c r="AD38" s="128" t="s">
        <v>36</v>
      </c>
      <c r="AE38" s="113"/>
      <c r="AF38" s="130" t="s">
        <v>37</v>
      </c>
      <c r="AG38" s="130"/>
      <c r="AH38" s="133"/>
      <c r="AI38" s="145"/>
      <c r="AJ38" s="148"/>
      <c r="AK38" s="113"/>
      <c r="AQ38" s="1">
        <v>34</v>
      </c>
    </row>
    <row r="39" spans="1:43" ht="14.65" customHeight="1">
      <c r="Q39" s="79"/>
      <c r="R39" s="80"/>
      <c r="S39" s="138"/>
      <c r="T39" s="139"/>
      <c r="U39" s="94"/>
      <c r="V39" s="135" t="str">
        <f>IF($AD$39&lt;&gt;"",$AD$39,"")</f>
        <v>тыс.руб.</v>
      </c>
      <c r="W39" s="135"/>
      <c r="X39" s="131"/>
      <c r="Y39" s="132"/>
      <c r="Z39" s="132"/>
      <c r="AA39" s="139"/>
      <c r="AB39" s="141"/>
      <c r="AC39" s="141"/>
      <c r="AD39" s="136" t="s">
        <v>38</v>
      </c>
      <c r="AE39" s="137"/>
      <c r="AF39" s="132"/>
      <c r="AG39" s="132"/>
      <c r="AH39" s="134"/>
      <c r="AI39" s="145"/>
      <c r="AJ39" s="148"/>
      <c r="AK39" s="113"/>
      <c r="AQ39" s="1">
        <v>14</v>
      </c>
    </row>
    <row r="40" spans="1:43" ht="14.65" customHeight="1">
      <c r="A40" s="85"/>
      <c r="B40" s="85" t="s">
        <v>39</v>
      </c>
      <c r="C40" s="85" t="s">
        <v>40</v>
      </c>
      <c r="D40" s="85" t="s">
        <v>41</v>
      </c>
      <c r="E40" s="11" t="s">
        <v>42</v>
      </c>
      <c r="F40" s="11" t="s">
        <v>43</v>
      </c>
      <c r="G40" s="11" t="s">
        <v>44</v>
      </c>
      <c r="H40" s="11" t="s">
        <v>45</v>
      </c>
      <c r="I40" s="11" t="s">
        <v>46</v>
      </c>
      <c r="J40" s="11" t="s">
        <v>47</v>
      </c>
      <c r="K40" s="11" t="s">
        <v>48</v>
      </c>
      <c r="L40" s="11" t="s">
        <v>18</v>
      </c>
      <c r="Q40" s="79"/>
      <c r="R40" s="80"/>
      <c r="S40" s="138"/>
      <c r="T40" s="139"/>
      <c r="U40" s="95"/>
      <c r="V40" s="96" t="s">
        <v>49</v>
      </c>
      <c r="W40" s="96" t="s">
        <v>50</v>
      </c>
      <c r="X40" s="97" t="s">
        <v>51</v>
      </c>
      <c r="Y40" s="124" t="s">
        <v>52</v>
      </c>
      <c r="Z40" s="125"/>
      <c r="AA40" s="139"/>
      <c r="AB40" s="141"/>
      <c r="AC40" s="141"/>
      <c r="AD40" s="98" t="s">
        <v>49</v>
      </c>
      <c r="AE40" s="99" t="s">
        <v>50</v>
      </c>
      <c r="AF40" s="97" t="s">
        <v>51</v>
      </c>
      <c r="AG40" s="124" t="s">
        <v>52</v>
      </c>
      <c r="AH40" s="126"/>
      <c r="AI40" s="146"/>
      <c r="AJ40" s="149"/>
      <c r="AK40" s="113"/>
      <c r="AQ40" s="1">
        <v>14</v>
      </c>
    </row>
    <row r="41" spans="1:43" s="59" customFormat="1" ht="11.25" hidden="1" customHeight="1">
      <c r="A41" s="85"/>
      <c r="B41" s="85"/>
      <c r="C41" s="85"/>
      <c r="D41" s="85"/>
      <c r="E41" s="85"/>
      <c r="F41" s="85"/>
      <c r="G41" s="85"/>
      <c r="H41" s="85"/>
      <c r="I41" s="85"/>
      <c r="J41" s="85"/>
      <c r="K41" s="85"/>
      <c r="L41" s="11"/>
      <c r="M41" s="3"/>
      <c r="N41" s="3"/>
      <c r="O41" s="3"/>
      <c r="P41" s="100"/>
      <c r="Q41" s="101"/>
      <c r="R41" s="101">
        <v>1</v>
      </c>
      <c r="S41" s="102" t="s">
        <v>53</v>
      </c>
      <c r="T41" s="103" t="s">
        <v>54</v>
      </c>
      <c r="U41" s="104" t="str">
        <f ca="1">OFFSET(U41,0,-1)</f>
        <v>2</v>
      </c>
      <c r="V41" s="105">
        <f ca="1">OFFSET(V41,0,-1)+1</f>
        <v>3</v>
      </c>
      <c r="W41" s="105">
        <f ca="1">OFFSET(W41,0,-1)+1</f>
        <v>4</v>
      </c>
      <c r="X41" s="105">
        <f ca="1">OFFSET(X41,0,-1)+1</f>
        <v>5</v>
      </c>
      <c r="Y41" s="127">
        <f ca="1">OFFSET(Y41,0,-1)+1</f>
        <v>6</v>
      </c>
      <c r="Z41" s="127"/>
      <c r="AA41" s="106">
        <f ca="1">OFFSET(AA41,0,-2)+1</f>
        <v>7</v>
      </c>
      <c r="AB41" s="106"/>
      <c r="AC41" s="106"/>
      <c r="AD41" s="105">
        <f ca="1">OFFSET(AD41,0,-1)+1</f>
        <v>1</v>
      </c>
      <c r="AE41" s="105">
        <f ca="1">OFFSET(AE41,0,-1)+1</f>
        <v>2</v>
      </c>
      <c r="AF41" s="105">
        <f ca="1">OFFSET(AF41,0,-1)+1</f>
        <v>3</v>
      </c>
      <c r="AG41" s="127">
        <f ca="1">OFFSET(AG41,0,-1)+1</f>
        <v>4</v>
      </c>
      <c r="AH41" s="127"/>
      <c r="AI41" s="105">
        <f ca="1">OFFSET(AI41,0,-2)+1</f>
        <v>5</v>
      </c>
      <c r="AJ41" s="104">
        <f ca="1">OFFSET(AJ41,0,-1)</f>
        <v>5</v>
      </c>
      <c r="AK41" s="105">
        <f ca="1">OFFSET(AK41,0,-1)+1</f>
        <v>6</v>
      </c>
      <c r="AL41" s="8"/>
      <c r="AM41" s="8"/>
      <c r="AN41" s="8"/>
      <c r="AO41" s="8"/>
      <c r="AP41" s="8"/>
      <c r="AQ41" s="59">
        <v>0</v>
      </c>
    </row>
    <row r="42" spans="1:43" ht="93.4" customHeight="1">
      <c r="A42" s="10" t="s">
        <v>55</v>
      </c>
      <c r="B42" s="10"/>
      <c r="C42" s="10"/>
      <c r="D42" s="10"/>
      <c r="E42" s="120">
        <v>1</v>
      </c>
      <c r="F42" s="10"/>
      <c r="G42" s="10"/>
      <c r="H42" s="10"/>
      <c r="I42" s="10"/>
      <c r="J42" s="10"/>
      <c r="K42" s="10"/>
      <c r="L42" s="11"/>
      <c r="M42" s="7"/>
      <c r="N42" s="7"/>
      <c r="O42" s="7"/>
      <c r="Q42" s="12"/>
      <c r="R42" s="13"/>
      <c r="S42" s="14">
        <f>INDEX(PT_DIFFERENTIATION_NUM_NTAR,MATCH(A42,PT_DIFFERENTIATION_NTAR_ID,0))</f>
        <v>1</v>
      </c>
      <c r="T42" s="15" t="s">
        <v>1</v>
      </c>
      <c r="U42" s="16"/>
      <c r="V42" s="122"/>
      <c r="W42" s="122"/>
      <c r="X42" s="122"/>
      <c r="Y42" s="122"/>
      <c r="Z42" s="122"/>
      <c r="AA42" s="123"/>
      <c r="AB42" s="17"/>
      <c r="AC42" s="122" t="str">
        <f>INDEX(PT_DIFFERENTIATION_NTAR,MATCH(A42,PT_DIFFERENTIATION_NTAR_ID,0))</f>
        <v>Плата за подключение к системе теплоснабжения объекта капитального строительства: 
«Многоэтажная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v>
      </c>
      <c r="AD42" s="122"/>
      <c r="AE42" s="122"/>
      <c r="AF42" s="122"/>
      <c r="AG42" s="122"/>
      <c r="AH42" s="122"/>
      <c r="AI42" s="122"/>
      <c r="AJ42" s="123"/>
      <c r="AK42" s="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
      <c r="AN42" s="19" t="str">
        <f t="shared" ref="AN42:AN56" si="1">IF(T42="","",T42)</f>
        <v>Наименование тарифа</v>
      </c>
      <c r="AO42" s="19"/>
      <c r="AP42" s="19"/>
      <c r="AQ42" s="1">
        <v>102</v>
      </c>
    </row>
    <row r="43" spans="1:43" ht="22.5" customHeight="1">
      <c r="A43" s="10" t="s">
        <v>55</v>
      </c>
      <c r="B43" s="10" t="s">
        <v>56</v>
      </c>
      <c r="C43" s="10"/>
      <c r="D43" s="10"/>
      <c r="E43" s="121"/>
      <c r="F43" s="120">
        <v>1</v>
      </c>
      <c r="G43" s="10"/>
      <c r="H43" s="10"/>
      <c r="I43" s="10"/>
      <c r="J43" s="10"/>
      <c r="K43" s="10"/>
      <c r="L43" s="11"/>
      <c r="M43" s="7"/>
      <c r="N43" s="7"/>
      <c r="O43" s="7"/>
      <c r="P43" s="20"/>
      <c r="Q43" s="21"/>
      <c r="R43" s="22"/>
      <c r="S43" s="14" t="str">
        <f>INDEX(PT_DIFFERENTIATION_NUM_TER,MATCH(B43,PT_DIFFERENTIATION_TER_ID,0))</f>
        <v>1.1</v>
      </c>
      <c r="T43" s="23" t="s">
        <v>3</v>
      </c>
      <c r="U43" s="16"/>
      <c r="V43" s="122"/>
      <c r="W43" s="122"/>
      <c r="X43" s="122"/>
      <c r="Y43" s="122"/>
      <c r="Z43" s="122"/>
      <c r="AA43" s="123"/>
      <c r="AB43" s="17"/>
      <c r="AC43" s="122" t="str">
        <f>INDEX(PT_DIFFERENTIATION_TER,MATCH(B43,PT_DIFFERENTIATION_TER_ID,0))</f>
        <v>Территория 1</v>
      </c>
      <c r="AD43" s="122"/>
      <c r="AE43" s="122"/>
      <c r="AF43" s="122"/>
      <c r="AG43" s="122"/>
      <c r="AH43" s="122"/>
      <c r="AI43" s="122"/>
      <c r="AJ43" s="123"/>
      <c r="AK43" s="18" t="s">
        <v>4</v>
      </c>
      <c r="AM43" s="19"/>
      <c r="AN43" s="19" t="str">
        <f t="shared" si="1"/>
        <v>Территория действия тарифа</v>
      </c>
      <c r="AO43" s="19"/>
      <c r="AP43" s="19"/>
      <c r="AQ43" s="1">
        <v>21</v>
      </c>
    </row>
    <row r="44" spans="1:43" ht="22.5" customHeight="1">
      <c r="A44" s="10" t="s">
        <v>55</v>
      </c>
      <c r="B44" s="10" t="s">
        <v>56</v>
      </c>
      <c r="C44" s="10" t="s">
        <v>57</v>
      </c>
      <c r="D44" s="10"/>
      <c r="E44" s="121"/>
      <c r="F44" s="121"/>
      <c r="G44" s="120">
        <v>1</v>
      </c>
      <c r="H44" s="10"/>
      <c r="I44" s="10"/>
      <c r="J44" s="10"/>
      <c r="K44" s="10"/>
      <c r="L44" s="11"/>
      <c r="M44" s="7"/>
      <c r="N44" s="7"/>
      <c r="O44" s="7"/>
      <c r="P44" s="24"/>
      <c r="Q44" s="21"/>
      <c r="R44" s="22"/>
      <c r="S44" s="14" t="str">
        <f>INDEX(PT_DIFFERENTIATION_NUM_CS,MATCH(C44,PT_DIFFERENTIATION_CS_ID,0))</f>
        <v>1.1.1</v>
      </c>
      <c r="T44" s="25" t="s">
        <v>5</v>
      </c>
      <c r="U44" s="16"/>
      <c r="V44" s="122"/>
      <c r="W44" s="122"/>
      <c r="X44" s="122"/>
      <c r="Y44" s="122"/>
      <c r="Z44" s="122"/>
      <c r="AA44" s="123"/>
      <c r="AB44" s="17"/>
      <c r="AC44" s="122" t="str">
        <f>INDEX(PT_DIFFERENTIATION_CS,MATCH(C44,PT_DIFFERENTIATION_CS_ID,0))</f>
        <v>без дифференциации</v>
      </c>
      <c r="AD44" s="122"/>
      <c r="AE44" s="122"/>
      <c r="AF44" s="122"/>
      <c r="AG44" s="122"/>
      <c r="AH44" s="122"/>
      <c r="AI44" s="122"/>
      <c r="AJ44" s="123"/>
      <c r="AK44" s="18" t="s">
        <v>6</v>
      </c>
      <c r="AM44" s="19"/>
      <c r="AN44" s="19" t="str">
        <f t="shared" si="1"/>
        <v xml:space="preserve">Наименование системы теплоснабжения </v>
      </c>
      <c r="AO44" s="19"/>
      <c r="AP44" s="19"/>
      <c r="AQ44" s="1">
        <v>23</v>
      </c>
    </row>
    <row r="45" spans="1:43" ht="22.5" customHeight="1">
      <c r="A45" s="10" t="s">
        <v>55</v>
      </c>
      <c r="B45" s="10" t="s">
        <v>56</v>
      </c>
      <c r="C45" s="10" t="s">
        <v>57</v>
      </c>
      <c r="D45" s="10" t="s">
        <v>58</v>
      </c>
      <c r="E45" s="121"/>
      <c r="F45" s="121"/>
      <c r="G45" s="121"/>
      <c r="H45" s="120">
        <v>1</v>
      </c>
      <c r="I45" s="10"/>
      <c r="J45" s="10"/>
      <c r="K45" s="10"/>
      <c r="L45" s="11"/>
      <c r="M45" s="7"/>
      <c r="N45" s="7"/>
      <c r="O45" s="7"/>
      <c r="P45" s="24"/>
      <c r="Q45" s="21"/>
      <c r="R45" s="22"/>
      <c r="S45" s="14" t="str">
        <f>INDEX(PT_DIFFERENTIATION_NUM_IST_TE,MATCH(D45,PT_DIFFERENTIATION_IST_TE_ID,0))</f>
        <v>1.1.1.1</v>
      </c>
      <c r="T45" s="26" t="s">
        <v>7</v>
      </c>
      <c r="U45" s="16"/>
      <c r="V45" s="122"/>
      <c r="W45" s="122"/>
      <c r="X45" s="122"/>
      <c r="Y45" s="122"/>
      <c r="Z45" s="122"/>
      <c r="AA45" s="123"/>
      <c r="AB45" s="17"/>
      <c r="AC45" s="122" t="str">
        <f>INDEX(PT_DIFFERENTIATION_IST_TE,MATCH(D45,PT_DIFFERENTIATION_IST_TE_ID,0))</f>
        <v>без дифференциации</v>
      </c>
      <c r="AD45" s="122"/>
      <c r="AE45" s="122"/>
      <c r="AF45" s="122"/>
      <c r="AG45" s="122"/>
      <c r="AH45" s="122"/>
      <c r="AI45" s="122"/>
      <c r="AJ45" s="123"/>
      <c r="AK45" s="18" t="s">
        <v>8</v>
      </c>
      <c r="AM45" s="19"/>
      <c r="AN45" s="19" t="str">
        <f t="shared" si="1"/>
        <v xml:space="preserve">Источник тепловой энергии  </v>
      </c>
      <c r="AO45" s="19"/>
      <c r="AP45" s="19"/>
      <c r="AQ45" s="1">
        <v>21</v>
      </c>
    </row>
    <row r="46" spans="1:43" s="8" customFormat="1" ht="0" hidden="1" customHeight="1">
      <c r="A46" s="27" t="s">
        <v>55</v>
      </c>
      <c r="B46" s="27" t="s">
        <v>56</v>
      </c>
      <c r="C46" s="27" t="s">
        <v>57</v>
      </c>
      <c r="D46" s="27" t="s">
        <v>58</v>
      </c>
      <c r="E46" s="121"/>
      <c r="F46" s="121"/>
      <c r="G46" s="121"/>
      <c r="H46" s="121"/>
      <c r="I46" s="113" t="str">
        <f>S45&amp;".1"</f>
        <v>1.1.1.1.1</v>
      </c>
      <c r="J46" s="27"/>
      <c r="K46" s="27"/>
      <c r="L46" s="28" t="s">
        <v>9</v>
      </c>
      <c r="M46" s="29"/>
      <c r="N46" s="29"/>
      <c r="O46" s="29"/>
      <c r="P46" s="115">
        <v>1</v>
      </c>
      <c r="Q46" s="30"/>
      <c r="R46" s="31"/>
      <c r="S46" s="32"/>
      <c r="T46" s="33"/>
      <c r="U46" s="34"/>
      <c r="V46" s="116"/>
      <c r="W46" s="116"/>
      <c r="X46" s="116"/>
      <c r="Y46" s="116"/>
      <c r="Z46" s="116"/>
      <c r="AA46" s="117"/>
      <c r="AB46" s="35"/>
      <c r="AC46" s="116"/>
      <c r="AD46" s="116"/>
      <c r="AE46" s="116"/>
      <c r="AF46" s="116"/>
      <c r="AG46" s="116"/>
      <c r="AH46" s="116"/>
      <c r="AI46" s="116"/>
      <c r="AJ46" s="117"/>
      <c r="AK46" s="36"/>
      <c r="AM46" s="19"/>
      <c r="AN46" s="19" t="str">
        <f t="shared" si="1"/>
        <v/>
      </c>
      <c r="AO46" s="19"/>
      <c r="AP46" s="19"/>
      <c r="AQ46" s="8">
        <v>0</v>
      </c>
    </row>
    <row r="47" spans="1:43" s="8" customFormat="1" ht="0" hidden="1" customHeight="1">
      <c r="A47" s="27" t="s">
        <v>55</v>
      </c>
      <c r="B47" s="27" t="s">
        <v>56</v>
      </c>
      <c r="C47" s="27" t="s">
        <v>57</v>
      </c>
      <c r="D47" s="27" t="s">
        <v>58</v>
      </c>
      <c r="E47" s="121"/>
      <c r="F47" s="121"/>
      <c r="G47" s="121"/>
      <c r="H47" s="121"/>
      <c r="I47" s="114"/>
      <c r="J47" s="113" t="str">
        <f>S45&amp;".1"</f>
        <v>1.1.1.1.1</v>
      </c>
      <c r="K47" s="27"/>
      <c r="L47" s="28"/>
      <c r="M47" s="29"/>
      <c r="N47" s="29"/>
      <c r="O47" s="29"/>
      <c r="P47" s="115"/>
      <c r="Q47" s="115">
        <v>1</v>
      </c>
      <c r="R47" s="37"/>
      <c r="S47" s="32"/>
      <c r="T47" s="38"/>
      <c r="U47" s="34"/>
      <c r="V47" s="116"/>
      <c r="W47" s="116"/>
      <c r="X47" s="116"/>
      <c r="Y47" s="116"/>
      <c r="Z47" s="116"/>
      <c r="AA47" s="117"/>
      <c r="AB47" s="35"/>
      <c r="AC47" s="116"/>
      <c r="AD47" s="116"/>
      <c r="AE47" s="116"/>
      <c r="AF47" s="116"/>
      <c r="AG47" s="116"/>
      <c r="AH47" s="116"/>
      <c r="AI47" s="116"/>
      <c r="AJ47" s="117"/>
      <c r="AK47" s="36"/>
      <c r="AM47" s="19"/>
      <c r="AN47" s="19" t="str">
        <f t="shared" si="1"/>
        <v/>
      </c>
      <c r="AO47" s="19"/>
      <c r="AP47" s="19"/>
      <c r="AQ47" s="8">
        <v>0</v>
      </c>
    </row>
    <row r="48" spans="1:43" ht="159" customHeight="1">
      <c r="A48" s="10" t="s">
        <v>55</v>
      </c>
      <c r="B48" s="10" t="s">
        <v>56</v>
      </c>
      <c r="C48" s="10" t="s">
        <v>57</v>
      </c>
      <c r="D48" s="10" t="s">
        <v>58</v>
      </c>
      <c r="E48" s="121"/>
      <c r="F48" s="121"/>
      <c r="G48" s="121"/>
      <c r="H48" s="121"/>
      <c r="I48" s="114"/>
      <c r="J48" s="114"/>
      <c r="K48" s="39" t="str">
        <f>S45&amp;".1"</f>
        <v>1.1.1.1.1</v>
      </c>
      <c r="L48" s="11"/>
      <c r="P48" s="115"/>
      <c r="Q48" s="115"/>
      <c r="R48" s="37">
        <v>1</v>
      </c>
      <c r="S48" s="41" t="str">
        <f>$K48</f>
        <v>1.1.1.1.1</v>
      </c>
      <c r="T48" s="42" t="s">
        <v>59</v>
      </c>
      <c r="U48" s="16"/>
      <c r="V48" s="43"/>
      <c r="W48" s="44"/>
      <c r="X48" s="45"/>
      <c r="Y48" s="46" t="s">
        <v>10</v>
      </c>
      <c r="Z48" s="45"/>
      <c r="AA48" s="46" t="s">
        <v>10</v>
      </c>
      <c r="AB48" s="47" t="s">
        <v>60</v>
      </c>
      <c r="AC48" s="157">
        <v>2.593</v>
      </c>
      <c r="AD48" s="43">
        <v>18553.5</v>
      </c>
      <c r="AE48" s="44">
        <v>15461.25</v>
      </c>
      <c r="AF48" s="45">
        <v>45468.370555555557</v>
      </c>
      <c r="AG48" s="46" t="s">
        <v>61</v>
      </c>
      <c r="AH48" s="107" t="s">
        <v>11</v>
      </c>
      <c r="AI48" s="46" t="s">
        <v>10</v>
      </c>
      <c r="AJ48" s="49"/>
      <c r="AK48" s="118" t="s">
        <v>62</v>
      </c>
      <c r="AL48" s="8" t="e">
        <f ca="1">STRCHECKDATE(#REF!)</f>
        <v>#NAME?</v>
      </c>
      <c r="AM48" s="19"/>
      <c r="AN48" s="19" t="str">
        <f t="shared" si="1"/>
        <v>ООО «Специализированный застройщик СМУ-5»</v>
      </c>
      <c r="AO48" s="19"/>
      <c r="AP48" s="19"/>
      <c r="AQ48" s="1">
        <v>21</v>
      </c>
    </row>
    <row r="49" spans="1:43" ht="11.45" customHeight="1">
      <c r="A49" s="10" t="s">
        <v>55</v>
      </c>
      <c r="B49" s="10" t="s">
        <v>56</v>
      </c>
      <c r="C49" s="10" t="s">
        <v>57</v>
      </c>
      <c r="D49" s="10" t="s">
        <v>58</v>
      </c>
      <c r="E49" s="121"/>
      <c r="F49" s="121"/>
      <c r="G49" s="121"/>
      <c r="H49" s="121"/>
      <c r="I49" s="114"/>
      <c r="J49" s="113"/>
      <c r="K49" s="10"/>
      <c r="L49" s="11"/>
      <c r="P49" s="115"/>
      <c r="Q49" s="115"/>
      <c r="R49" s="31"/>
      <c r="S49" s="50"/>
      <c r="T49" s="51" t="s">
        <v>13</v>
      </c>
      <c r="U49" s="52"/>
      <c r="V49" s="52"/>
      <c r="W49" s="52"/>
      <c r="X49" s="52"/>
      <c r="Y49" s="52"/>
      <c r="Z49" s="52"/>
      <c r="AA49" s="53"/>
      <c r="AB49" s="52"/>
      <c r="AC49" s="52"/>
      <c r="AD49" s="52"/>
      <c r="AE49" s="52"/>
      <c r="AF49" s="52"/>
      <c r="AG49" s="52"/>
      <c r="AH49" s="52"/>
      <c r="AI49" s="52"/>
      <c r="AJ49" s="53"/>
      <c r="AK49" s="119"/>
      <c r="AM49" s="19"/>
      <c r="AN49" s="19" t="str">
        <f t="shared" si="1"/>
        <v>Добавить строку</v>
      </c>
      <c r="AO49" s="19"/>
      <c r="AP49" s="19"/>
      <c r="AQ49" s="1">
        <v>11</v>
      </c>
    </row>
    <row r="50" spans="1:43" s="8" customFormat="1" ht="1.1499999999999999" customHeight="1">
      <c r="A50" s="27" t="s">
        <v>55</v>
      </c>
      <c r="B50" s="27" t="s">
        <v>56</v>
      </c>
      <c r="C50" s="27" t="s">
        <v>57</v>
      </c>
      <c r="D50" s="27" t="s">
        <v>58</v>
      </c>
      <c r="E50" s="121"/>
      <c r="F50" s="121"/>
      <c r="G50" s="121"/>
      <c r="H50" s="121"/>
      <c r="I50" s="113"/>
      <c r="J50" s="27"/>
      <c r="K50" s="27"/>
      <c r="L50" s="28"/>
      <c r="M50" s="29"/>
      <c r="N50" s="29"/>
      <c r="O50" s="29"/>
      <c r="P50" s="115"/>
      <c r="Q50" s="30"/>
      <c r="R50" s="31"/>
      <c r="S50" s="54"/>
      <c r="T50" s="55" t="s">
        <v>63</v>
      </c>
      <c r="U50" s="56"/>
      <c r="V50" s="56"/>
      <c r="W50" s="56"/>
      <c r="X50" s="56"/>
      <c r="Y50" s="56"/>
      <c r="Z50" s="56"/>
      <c r="AA50" s="56"/>
      <c r="AB50" s="56"/>
      <c r="AC50" s="56"/>
      <c r="AD50" s="56"/>
      <c r="AE50" s="56"/>
      <c r="AF50" s="56"/>
      <c r="AG50" s="56"/>
      <c r="AH50" s="56"/>
      <c r="AI50" s="56"/>
      <c r="AJ50" s="56"/>
      <c r="AK50" s="57"/>
      <c r="AM50" s="19"/>
      <c r="AN50" s="19" t="str">
        <f t="shared" si="1"/>
        <v>Добавить группу потребителей</v>
      </c>
      <c r="AO50" s="19"/>
      <c r="AP50" s="19"/>
      <c r="AQ50" s="8">
        <v>1</v>
      </c>
    </row>
    <row r="51" spans="1:43" s="59" customFormat="1" ht="1.1499999999999999" customHeight="1">
      <c r="A51" s="27" t="s">
        <v>55</v>
      </c>
      <c r="B51" s="27" t="s">
        <v>56</v>
      </c>
      <c r="C51" s="27" t="s">
        <v>57</v>
      </c>
      <c r="D51" s="27" t="s">
        <v>58</v>
      </c>
      <c r="E51" s="121"/>
      <c r="F51" s="121"/>
      <c r="G51" s="121"/>
      <c r="H51" s="120"/>
      <c r="I51" s="27"/>
      <c r="J51" s="27"/>
      <c r="K51" s="27"/>
      <c r="L51" s="28"/>
      <c r="M51" s="58"/>
      <c r="N51" s="58"/>
      <c r="P51" s="60"/>
      <c r="Q51" s="61"/>
      <c r="R51" s="108"/>
      <c r="S51" s="54"/>
      <c r="T51" s="55"/>
      <c r="U51" s="56"/>
      <c r="V51" s="56"/>
      <c r="W51" s="56"/>
      <c r="X51" s="56"/>
      <c r="Y51" s="56"/>
      <c r="Z51" s="56"/>
      <c r="AA51" s="56"/>
      <c r="AB51" s="56"/>
      <c r="AC51" s="56"/>
      <c r="AD51" s="56"/>
      <c r="AE51" s="56"/>
      <c r="AF51" s="56"/>
      <c r="AG51" s="56"/>
      <c r="AH51" s="56"/>
      <c r="AI51" s="56"/>
      <c r="AJ51" s="56"/>
      <c r="AK51" s="57"/>
      <c r="AL51" s="8"/>
      <c r="AM51" s="19"/>
      <c r="AN51" s="19" t="str">
        <f t="shared" si="1"/>
        <v/>
      </c>
      <c r="AO51" s="19"/>
      <c r="AP51" s="19"/>
      <c r="AQ51" s="59">
        <v>1</v>
      </c>
    </row>
    <row r="52" spans="1:43" s="8" customFormat="1" ht="1.1499999999999999" customHeight="1">
      <c r="A52" s="27" t="s">
        <v>55</v>
      </c>
      <c r="B52" s="27" t="s">
        <v>56</v>
      </c>
      <c r="C52" s="27" t="s">
        <v>57</v>
      </c>
      <c r="D52" s="27"/>
      <c r="E52" s="121"/>
      <c r="F52" s="121"/>
      <c r="G52" s="120"/>
      <c r="H52" s="27"/>
      <c r="I52" s="27"/>
      <c r="J52" s="27"/>
      <c r="K52" s="27"/>
      <c r="L52" s="28"/>
      <c r="M52" s="58"/>
      <c r="N52" s="58"/>
      <c r="O52" s="59"/>
      <c r="P52" s="60"/>
      <c r="Q52" s="61"/>
      <c r="R52" s="60"/>
      <c r="S52" s="63"/>
      <c r="T52" s="64" t="s">
        <v>14</v>
      </c>
      <c r="U52" s="65"/>
      <c r="V52" s="65"/>
      <c r="W52" s="65"/>
      <c r="X52" s="65"/>
      <c r="Y52" s="65"/>
      <c r="Z52" s="65"/>
      <c r="AA52" s="65"/>
      <c r="AB52" s="65"/>
      <c r="AC52" s="65"/>
      <c r="AD52" s="65"/>
      <c r="AE52" s="65"/>
      <c r="AF52" s="65"/>
      <c r="AG52" s="65"/>
      <c r="AH52" s="65"/>
      <c r="AI52" s="65"/>
      <c r="AJ52" s="65"/>
      <c r="AK52" s="65"/>
      <c r="AM52" s="19"/>
      <c r="AN52" s="19" t="str">
        <f t="shared" si="1"/>
        <v>Добавить источник для дифференциации</v>
      </c>
      <c r="AO52" s="19"/>
      <c r="AP52" s="19"/>
      <c r="AQ52" s="8">
        <v>1</v>
      </c>
    </row>
    <row r="53" spans="1:43" s="8" customFormat="1" ht="1.1499999999999999" customHeight="1">
      <c r="A53" s="27" t="s">
        <v>55</v>
      </c>
      <c r="B53" s="27" t="s">
        <v>56</v>
      </c>
      <c r="C53" s="27"/>
      <c r="D53" s="27"/>
      <c r="E53" s="121"/>
      <c r="F53" s="120"/>
      <c r="G53" s="27"/>
      <c r="H53" s="27"/>
      <c r="I53" s="27"/>
      <c r="J53" s="27"/>
      <c r="K53" s="27"/>
      <c r="L53" s="28"/>
      <c r="M53" s="66"/>
      <c r="N53" s="66"/>
      <c r="O53" s="59"/>
      <c r="P53" s="60"/>
      <c r="Q53" s="61"/>
      <c r="R53" s="60"/>
      <c r="S53" s="63"/>
      <c r="T53" s="64" t="s">
        <v>15</v>
      </c>
      <c r="U53" s="65"/>
      <c r="V53" s="65"/>
      <c r="W53" s="65"/>
      <c r="X53" s="65"/>
      <c r="Y53" s="65"/>
      <c r="Z53" s="65"/>
      <c r="AA53" s="65"/>
      <c r="AB53" s="65"/>
      <c r="AC53" s="65"/>
      <c r="AD53" s="65"/>
      <c r="AE53" s="65"/>
      <c r="AF53" s="65"/>
      <c r="AG53" s="65"/>
      <c r="AH53" s="65"/>
      <c r="AI53" s="65"/>
      <c r="AJ53" s="65"/>
      <c r="AK53" s="65"/>
      <c r="AM53" s="19"/>
      <c r="AN53" s="19" t="str">
        <f t="shared" si="1"/>
        <v>Добавить централизованную систему для дифференциации</v>
      </c>
      <c r="AO53" s="19"/>
      <c r="AP53" s="19"/>
      <c r="AQ53" s="8">
        <v>1</v>
      </c>
    </row>
    <row r="54" spans="1:43" s="8" customFormat="1" ht="1.1499999999999999" customHeight="1">
      <c r="A54" s="27" t="s">
        <v>55</v>
      </c>
      <c r="B54" s="27"/>
      <c r="C54" s="27"/>
      <c r="D54" s="27"/>
      <c r="E54" s="121"/>
      <c r="F54" s="27"/>
      <c r="G54" s="27"/>
      <c r="H54" s="27"/>
      <c r="I54" s="27"/>
      <c r="J54" s="27"/>
      <c r="K54" s="27"/>
      <c r="L54" s="28"/>
      <c r="M54" s="66"/>
      <c r="N54" s="66"/>
      <c r="O54" s="59"/>
      <c r="P54" s="60"/>
      <c r="Q54" s="61"/>
      <c r="R54" s="60"/>
      <c r="S54" s="63"/>
      <c r="T54" s="64" t="s">
        <v>16</v>
      </c>
      <c r="U54" s="65"/>
      <c r="V54" s="65"/>
      <c r="W54" s="65"/>
      <c r="X54" s="65"/>
      <c r="Y54" s="65"/>
      <c r="Z54" s="65"/>
      <c r="AA54" s="65"/>
      <c r="AB54" s="65"/>
      <c r="AC54" s="65"/>
      <c r="AD54" s="65"/>
      <c r="AE54" s="65"/>
      <c r="AF54" s="65"/>
      <c r="AG54" s="65"/>
      <c r="AH54" s="65"/>
      <c r="AI54" s="65"/>
      <c r="AJ54" s="65"/>
      <c r="AK54" s="65"/>
      <c r="AM54" s="19"/>
      <c r="AN54" s="19" t="str">
        <f t="shared" si="1"/>
        <v>Добавить территорию для дифференциации</v>
      </c>
      <c r="AO54" s="19"/>
      <c r="AP54" s="19"/>
      <c r="AQ54" s="8">
        <v>1</v>
      </c>
    </row>
    <row r="55" spans="1:43" s="8" customFormat="1" ht="1.1499999999999999" customHeight="1">
      <c r="A55" s="27" t="s">
        <v>55</v>
      </c>
      <c r="B55" s="27"/>
      <c r="C55" s="27"/>
      <c r="D55" s="27"/>
      <c r="E55" s="120"/>
      <c r="F55" s="27"/>
      <c r="G55" s="27"/>
      <c r="H55" s="27"/>
      <c r="I55" s="27"/>
      <c r="J55" s="27"/>
      <c r="K55" s="27"/>
      <c r="L55" s="28"/>
      <c r="M55" s="66"/>
      <c r="N55" s="66"/>
      <c r="O55" s="59"/>
      <c r="P55" s="60"/>
      <c r="Q55" s="61"/>
      <c r="R55" s="60"/>
      <c r="S55" s="63"/>
      <c r="T55" s="64" t="s">
        <v>16</v>
      </c>
      <c r="U55" s="65"/>
      <c r="V55" s="65"/>
      <c r="W55" s="65"/>
      <c r="X55" s="65"/>
      <c r="Y55" s="65"/>
      <c r="Z55" s="65"/>
      <c r="AA55" s="65"/>
      <c r="AB55" s="65"/>
      <c r="AC55" s="65"/>
      <c r="AD55" s="65"/>
      <c r="AE55" s="65"/>
      <c r="AF55" s="65"/>
      <c r="AG55" s="65"/>
      <c r="AH55" s="65"/>
      <c r="AI55" s="65"/>
      <c r="AJ55" s="65"/>
      <c r="AK55" s="65"/>
      <c r="AM55" s="19"/>
      <c r="AN55" s="19" t="str">
        <f t="shared" si="1"/>
        <v>Добавить территорию для дифференциации</v>
      </c>
      <c r="AO55" s="19"/>
      <c r="AP55" s="19"/>
      <c r="AQ55" s="8">
        <v>1</v>
      </c>
    </row>
    <row r="56" spans="1:43" s="8" customFormat="1" ht="1.1499999999999999" customHeight="1">
      <c r="A56" s="27"/>
      <c r="B56" s="27"/>
      <c r="C56" s="27"/>
      <c r="D56" s="27"/>
      <c r="E56" s="27"/>
      <c r="F56" s="27"/>
      <c r="G56" s="27"/>
      <c r="H56" s="27"/>
      <c r="I56" s="27"/>
      <c r="J56" s="27"/>
      <c r="K56" s="27"/>
      <c r="L56" s="28"/>
      <c r="M56" s="66"/>
      <c r="N56" s="66"/>
      <c r="O56" s="59"/>
      <c r="P56" s="60"/>
      <c r="Q56" s="61"/>
      <c r="R56" s="60"/>
      <c r="S56" s="63"/>
      <c r="T56" s="64" t="s">
        <v>64</v>
      </c>
      <c r="U56" s="65"/>
      <c r="V56" s="65"/>
      <c r="W56" s="65"/>
      <c r="X56" s="65"/>
      <c r="Y56" s="65"/>
      <c r="Z56" s="65"/>
      <c r="AA56" s="65"/>
      <c r="AB56" s="65"/>
      <c r="AC56" s="65"/>
      <c r="AD56" s="65"/>
      <c r="AE56" s="65"/>
      <c r="AF56" s="65"/>
      <c r="AG56" s="65"/>
      <c r="AH56" s="65"/>
      <c r="AI56" s="65"/>
      <c r="AJ56" s="65"/>
      <c r="AK56" s="65"/>
      <c r="AM56" s="19"/>
      <c r="AN56" s="19" t="str">
        <f t="shared" si="1"/>
        <v>Добавить наименование тарифа</v>
      </c>
      <c r="AO56" s="19"/>
      <c r="AP56" s="19"/>
      <c r="AQ56" s="8">
        <v>1</v>
      </c>
    </row>
    <row r="57" spans="1:43" ht="11.45" customHeight="1">
      <c r="M57" s="1"/>
      <c r="N57" s="1"/>
      <c r="O57" s="1"/>
      <c r="P57" s="109"/>
      <c r="Q57" s="109"/>
      <c r="R57" s="1"/>
      <c r="S57" s="1"/>
      <c r="AL57" s="1"/>
      <c r="AM57" s="1"/>
      <c r="AN57" s="1"/>
      <c r="AO57" s="1"/>
      <c r="AP57" s="1"/>
      <c r="AQ57" s="1">
        <v>11</v>
      </c>
    </row>
    <row r="58" spans="1:43" ht="19.899999999999999" customHeight="1">
      <c r="O58" s="1"/>
      <c r="S58" s="110"/>
      <c r="T58" s="112"/>
      <c r="U58" s="112"/>
      <c r="V58" s="112"/>
      <c r="W58" s="112"/>
      <c r="X58" s="112"/>
      <c r="Y58" s="112"/>
      <c r="Z58" s="112"/>
      <c r="AA58" s="112"/>
      <c r="AB58" s="112"/>
      <c r="AC58" s="112"/>
      <c r="AD58" s="112"/>
      <c r="AE58" s="112"/>
      <c r="AF58" s="112"/>
      <c r="AG58" s="112"/>
      <c r="AH58" s="112"/>
      <c r="AI58" s="112"/>
      <c r="AJ58" s="112"/>
      <c r="AK58" s="112"/>
      <c r="AQ58" s="1">
        <v>19</v>
      </c>
    </row>
    <row r="59" spans="1:43" ht="21" customHeight="1">
      <c r="O59" s="1"/>
      <c r="T59" s="112"/>
      <c r="U59" s="112"/>
      <c r="V59" s="112"/>
      <c r="W59" s="112"/>
      <c r="X59" s="112"/>
      <c r="Y59" s="112"/>
      <c r="Z59" s="112"/>
      <c r="AA59" s="112"/>
      <c r="AB59" s="112"/>
      <c r="AC59" s="112"/>
      <c r="AD59" s="112"/>
      <c r="AE59" s="112"/>
      <c r="AF59" s="112"/>
      <c r="AG59" s="112"/>
      <c r="AH59" s="112"/>
      <c r="AI59" s="112"/>
      <c r="AJ59" s="112"/>
      <c r="AK59" s="112"/>
      <c r="AQ59" s="1">
        <v>20</v>
      </c>
    </row>
    <row r="60" spans="1:43" ht="14.65" customHeight="1">
      <c r="O60" s="1"/>
      <c r="T60" s="111"/>
      <c r="U60" s="111"/>
      <c r="V60" s="111"/>
      <c r="W60" s="111"/>
      <c r="X60" s="111"/>
      <c r="Y60" s="111"/>
      <c r="Z60" s="111"/>
      <c r="AA60" s="111"/>
      <c r="AB60" s="111"/>
      <c r="AC60" s="111"/>
      <c r="AD60" s="111"/>
      <c r="AE60" s="111"/>
      <c r="AF60" s="111"/>
      <c r="AG60" s="111"/>
      <c r="AH60" s="111"/>
      <c r="AI60" s="111"/>
      <c r="AJ60" s="111"/>
      <c r="AK60" s="111"/>
      <c r="AQ60" s="1">
        <v>14</v>
      </c>
    </row>
    <row r="61" spans="1:43" ht="19.899999999999999" customHeight="1">
      <c r="O61" s="1"/>
      <c r="T61" s="112"/>
      <c r="U61" s="112"/>
      <c r="V61" s="112"/>
      <c r="W61" s="112"/>
      <c r="X61" s="112"/>
      <c r="Y61" s="112"/>
      <c r="Z61" s="112"/>
      <c r="AA61" s="112"/>
      <c r="AB61" s="112"/>
      <c r="AC61" s="112"/>
      <c r="AD61" s="112"/>
      <c r="AE61" s="112"/>
      <c r="AF61" s="112"/>
      <c r="AG61" s="112"/>
      <c r="AH61" s="112"/>
      <c r="AI61" s="112"/>
      <c r="AJ61" s="112"/>
      <c r="AK61" s="112"/>
      <c r="AQ61" s="1">
        <v>19</v>
      </c>
    </row>
    <row r="62" spans="1:43" ht="16.899999999999999" customHeight="1">
      <c r="O62" s="1"/>
      <c r="T62" s="112"/>
      <c r="U62" s="112"/>
      <c r="V62" s="112"/>
      <c r="W62" s="112"/>
      <c r="X62" s="112"/>
      <c r="Y62" s="112"/>
      <c r="Z62" s="112"/>
      <c r="AA62" s="112"/>
      <c r="AB62" s="112"/>
      <c r="AC62" s="112"/>
      <c r="AD62" s="112"/>
      <c r="AE62" s="112"/>
      <c r="AF62" s="112"/>
      <c r="AG62" s="112"/>
      <c r="AH62" s="112"/>
      <c r="AI62" s="112"/>
      <c r="AJ62" s="112"/>
      <c r="AK62" s="112"/>
      <c r="AQ62" s="1">
        <v>16</v>
      </c>
    </row>
    <row r="63" spans="1:43" ht="14.65" customHeight="1">
      <c r="O63" s="1"/>
      <c r="AQ63" s="1">
        <v>14</v>
      </c>
    </row>
    <row r="64" spans="1:43" ht="22.5" hidden="1" customHeight="1">
      <c r="A64" s="1" t="s">
        <v>65</v>
      </c>
      <c r="B64" s="1">
        <v>0</v>
      </c>
      <c r="C64" s="1">
        <v>0</v>
      </c>
      <c r="D64" s="1">
        <v>0</v>
      </c>
      <c r="E64" s="1">
        <v>0</v>
      </c>
      <c r="F64" s="1">
        <v>0</v>
      </c>
      <c r="G64" s="1">
        <v>0</v>
      </c>
      <c r="H64" s="1">
        <v>0</v>
      </c>
      <c r="I64" s="1">
        <v>0</v>
      </c>
      <c r="J64" s="1">
        <v>0</v>
      </c>
      <c r="K64" s="1">
        <v>0</v>
      </c>
      <c r="L64" s="2">
        <v>0</v>
      </c>
      <c r="M64" s="3">
        <v>0</v>
      </c>
      <c r="N64" s="3">
        <v>0</v>
      </c>
      <c r="O64" s="3">
        <v>0</v>
      </c>
      <c r="P64" s="4">
        <v>3</v>
      </c>
      <c r="Q64" s="5">
        <v>3</v>
      </c>
      <c r="R64" s="6">
        <v>3</v>
      </c>
      <c r="S64" s="7">
        <v>12</v>
      </c>
      <c r="T64" s="1">
        <v>31</v>
      </c>
      <c r="U64" s="1">
        <v>0</v>
      </c>
      <c r="V64" s="1">
        <v>0</v>
      </c>
      <c r="W64" s="1">
        <v>0</v>
      </c>
      <c r="X64" s="1">
        <v>0</v>
      </c>
      <c r="Y64" s="1">
        <v>0</v>
      </c>
      <c r="Z64" s="1">
        <v>0</v>
      </c>
      <c r="AA64" s="1">
        <v>0</v>
      </c>
      <c r="AB64" s="1">
        <v>27</v>
      </c>
      <c r="AC64" s="1">
        <v>24</v>
      </c>
      <c r="AD64" s="1">
        <v>21</v>
      </c>
      <c r="AE64" s="1">
        <v>21</v>
      </c>
      <c r="AF64" s="1">
        <v>11</v>
      </c>
      <c r="AG64" s="1">
        <v>3</v>
      </c>
      <c r="AH64" s="1">
        <v>11</v>
      </c>
      <c r="AI64" s="1">
        <v>8</v>
      </c>
      <c r="AJ64" s="1">
        <v>4</v>
      </c>
      <c r="AK64" s="1">
        <v>115</v>
      </c>
      <c r="AL64" s="8">
        <v>10</v>
      </c>
      <c r="AM64" s="8">
        <v>10</v>
      </c>
      <c r="AN64" s="8">
        <v>10</v>
      </c>
      <c r="AO64" s="8">
        <v>10</v>
      </c>
      <c r="AP64" s="8">
        <v>10</v>
      </c>
      <c r="AQ64" s="1">
        <v>23</v>
      </c>
    </row>
  </sheetData>
  <sheetProtection insertRows="0" deleteColumns="0" deleteRows="0" sort="0" autoFilter="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AK36:AK40"/>
    <mergeCell ref="S37:S40"/>
    <mergeCell ref="T37:T40"/>
    <mergeCell ref="V37:Z37"/>
    <mergeCell ref="AA37:AA40"/>
    <mergeCell ref="AB37:AB40"/>
    <mergeCell ref="AC37:AC40"/>
    <mergeCell ref="AD37:AH37"/>
    <mergeCell ref="AI37:AI40"/>
    <mergeCell ref="AJ37:AJ40"/>
    <mergeCell ref="S36:AJ36"/>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T59:AK59"/>
    <mergeCell ref="T61:AK61"/>
    <mergeCell ref="T62:AK62"/>
    <mergeCell ref="J47:J49"/>
    <mergeCell ref="Q47:Q49"/>
    <mergeCell ref="V47:AA47"/>
    <mergeCell ref="AC47:AJ47"/>
    <mergeCell ref="AK48:AK49"/>
    <mergeCell ref="T58:AK58"/>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48</vt:i4>
      </vt:variant>
    </vt:vector>
  </HeadingPairs>
  <TitlesOfParts>
    <vt:vector size="49" baseType="lpstr">
      <vt:lpstr>ТС. Т-подкл(инд)</vt:lpstr>
      <vt:lpstr>BLOCK_NOTE_P_TARIFF_H</vt:lpstr>
      <vt:lpstr>BLOCK_NOTE_R_TARIFF_H</vt:lpstr>
      <vt:lpstr>BLOCK_TABLE_P_TARIFF_H</vt:lpstr>
      <vt:lpstr>BLOCK_TABLE_R_TARIFF_H</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et_ver_HEAT_TARIFF_H</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pIns_PT_VTAR_H</vt:lpstr>
      <vt:lpstr>pIns_ver_HEAT_TARIFF_H</vt:lpstr>
      <vt:lpstr>pt_cs_20</vt:lpstr>
      <vt:lpstr>pt_ist_te_20</vt:lpstr>
      <vt:lpstr>pt_ntar_20</vt:lpstr>
      <vt:lpstr>pt_ter_20</vt:lpstr>
      <vt:lpstr>tblEnd_1_TARIFF_H</vt:lpstr>
      <vt:lpstr>tblStart_1_TARIFF_H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2024-06-26T06:03:33Z</dcterms:modified>
</cp:coreProperties>
</file>